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ite uk\Логотипы УК и ООО Авиакор-стандарт\"/>
    </mc:Choice>
  </mc:AlternateContent>
  <bookViews>
    <workbookView xWindow="-15" yWindow="-15" windowWidth="14415" windowHeight="12735" firstSheet="1" activeTab="3"/>
  </bookViews>
  <sheets>
    <sheet name="Свод по оч-дям" sheetId="26" r:id="rId1"/>
    <sheet name="А1" sheetId="1" r:id="rId2"/>
    <sheet name="А-15" sheetId="12" r:id="rId3"/>
    <sheet name="А-19" sheetId="13" r:id="rId4"/>
    <sheet name="А-20" sheetId="17" r:id="rId5"/>
    <sheet name="А-24" sheetId="32" r:id="rId6"/>
    <sheet name="А-27" sheetId="23" r:id="rId7"/>
    <sheet name="А-29" sheetId="16" r:id="rId8"/>
  </sheets>
  <externalReferences>
    <externalReference r:id="rId9"/>
    <externalReference r:id="rId10"/>
    <externalReference r:id="rId11"/>
  </externalReferences>
  <definedNames>
    <definedName name="_xlnm.Print_Area" localSheetId="1">А1!$A$1:$E$28</definedName>
  </definedNames>
  <calcPr calcId="162913"/>
</workbook>
</file>

<file path=xl/calcChain.xml><?xml version="1.0" encoding="utf-8"?>
<calcChain xmlns="http://schemas.openxmlformats.org/spreadsheetml/2006/main">
  <c r="D35" i="26" l="1"/>
  <c r="D32" i="26"/>
  <c r="E35" i="26" l="1"/>
  <c r="E32" i="26"/>
  <c r="D25" i="26" l="1"/>
  <c r="E24" i="26"/>
  <c r="E11" i="26"/>
  <c r="E25" i="26" l="1"/>
  <c r="E27" i="1"/>
  <c r="F35" i="26"/>
  <c r="F31" i="26"/>
  <c r="F30" i="26"/>
  <c r="G35" i="26"/>
  <c r="F39" i="26" l="1"/>
  <c r="F32" i="26"/>
  <c r="F25" i="26"/>
  <c r="G31" i="26"/>
  <c r="G32" i="26" s="1"/>
  <c r="G30" i="26"/>
  <c r="G39" i="26" s="1"/>
  <c r="E14" i="17" l="1"/>
  <c r="C23" i="26" l="1"/>
  <c r="E12" i="23"/>
  <c r="E27" i="12"/>
  <c r="G25" i="26"/>
  <c r="E12" i="16"/>
  <c r="E12" i="32"/>
  <c r="E17" i="13"/>
  <c r="H31" i="26"/>
  <c r="H30" i="26"/>
  <c r="H39" i="26" s="1"/>
  <c r="H32" i="26" l="1"/>
  <c r="I31" i="26" l="1"/>
  <c r="I30" i="26"/>
  <c r="I32" i="26" l="1"/>
  <c r="I39" i="26"/>
  <c r="K31" i="26" l="1"/>
  <c r="K30" i="26"/>
  <c r="K32" i="26" l="1"/>
  <c r="K39" i="26"/>
  <c r="L31" i="26" l="1"/>
  <c r="L30" i="26"/>
  <c r="L24" i="26"/>
  <c r="L11" i="26"/>
  <c r="L25" i="26" l="1"/>
  <c r="L32" i="26"/>
  <c r="M30" i="26" l="1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M31" i="26"/>
  <c r="N31" i="26"/>
  <c r="O31" i="26"/>
  <c r="P31" i="26"/>
  <c r="Q31" i="26"/>
  <c r="R31" i="26"/>
  <c r="S31" i="26"/>
  <c r="T31" i="26"/>
  <c r="U31" i="26"/>
  <c r="V31" i="26"/>
  <c r="W31" i="26"/>
  <c r="X31" i="26"/>
  <c r="Y31" i="26"/>
  <c r="AA31" i="26"/>
  <c r="AB31" i="26"/>
  <c r="AC31" i="26"/>
  <c r="AD31" i="26"/>
  <c r="M11" i="26"/>
  <c r="N11" i="26"/>
  <c r="O11" i="26"/>
  <c r="M24" i="26"/>
  <c r="N24" i="26"/>
  <c r="O24" i="26"/>
  <c r="C21" i="26" l="1"/>
  <c r="N32" i="26" l="1"/>
  <c r="R32" i="26" l="1"/>
  <c r="T32" i="26"/>
  <c r="Q32" i="26"/>
  <c r="S32" i="26"/>
  <c r="U32" i="26"/>
  <c r="W32" i="26"/>
  <c r="X32" i="26" l="1"/>
  <c r="V32" i="26"/>
  <c r="P32" i="26"/>
  <c r="C18" i="26" l="1"/>
  <c r="C19" i="26"/>
  <c r="C17" i="26"/>
  <c r="C20" i="26"/>
  <c r="C16" i="26"/>
  <c r="C4" i="26" l="1"/>
  <c r="C7" i="26" l="1"/>
  <c r="Q24" i="26" l="1"/>
  <c r="Q11" i="26"/>
  <c r="Q25" i="26" l="1"/>
  <c r="R24" i="26" l="1"/>
  <c r="R11" i="26"/>
  <c r="R25" i="26" l="1"/>
  <c r="S24" i="26" l="1"/>
  <c r="S11" i="26"/>
  <c r="S25" i="26" l="1"/>
  <c r="V24" i="26" l="1"/>
  <c r="W24" i="26"/>
  <c r="X24" i="26"/>
  <c r="Y24" i="26"/>
  <c r="AA24" i="26"/>
  <c r="AB24" i="26"/>
  <c r="AC24" i="26"/>
  <c r="AD24" i="26"/>
  <c r="C22" i="26" l="1"/>
  <c r="V11" i="26" l="1"/>
  <c r="V25" i="26" s="1"/>
  <c r="W11" i="26"/>
  <c r="W25" i="26" l="1"/>
  <c r="C15" i="26" l="1"/>
  <c r="C14" i="26" l="1"/>
  <c r="C13" i="26"/>
  <c r="Z11" i="26"/>
  <c r="Z21" i="26"/>
  <c r="Z20" i="26"/>
  <c r="Z19" i="26"/>
  <c r="Z18" i="26"/>
  <c r="Z17" i="26"/>
  <c r="Z16" i="26"/>
  <c r="Z15" i="26"/>
  <c r="Z14" i="26"/>
  <c r="Z13" i="26"/>
  <c r="C33" i="26" l="1"/>
  <c r="C34" i="26"/>
  <c r="Z31" i="26"/>
  <c r="P24" i="26"/>
  <c r="AE24" i="26" s="1"/>
  <c r="T24" i="26"/>
  <c r="Z24" i="26"/>
  <c r="U24" i="26"/>
  <c r="C8" i="26"/>
  <c r="C9" i="26"/>
  <c r="C35" i="26" l="1"/>
  <c r="C6" i="26"/>
  <c r="C12" i="26"/>
  <c r="C5" i="26"/>
  <c r="AD11" i="26"/>
  <c r="AD25" i="26" s="1"/>
  <c r="AC11" i="26"/>
  <c r="AC25" i="26" s="1"/>
  <c r="AB11" i="26"/>
  <c r="AB25" i="26" s="1"/>
  <c r="AA11" i="26"/>
  <c r="AA25" i="26" s="1"/>
  <c r="C31" i="26" l="1"/>
  <c r="C24" i="26"/>
  <c r="C10" i="26"/>
  <c r="C11" i="26" s="1"/>
  <c r="T11" i="26"/>
  <c r="T25" i="26" s="1"/>
  <c r="U11" i="26"/>
  <c r="U25" i="26" s="1"/>
  <c r="X11" i="26"/>
  <c r="X25" i="26" s="1"/>
  <c r="C30" i="26" l="1"/>
  <c r="P11" i="26"/>
  <c r="C32" i="26" l="1"/>
  <c r="C39" i="26"/>
  <c r="P25" i="26"/>
  <c r="AE11" i="26"/>
  <c r="Y11" i="26" l="1"/>
  <c r="Y25" i="26" s="1"/>
  <c r="Z25" i="26"/>
  <c r="C25" i="26" l="1"/>
</calcChain>
</file>

<file path=xl/comments1.xml><?xml version="1.0" encoding="utf-8"?>
<comments xmlns="http://schemas.openxmlformats.org/spreadsheetml/2006/main">
  <authors>
    <author>user</author>
    <author>gretsova</author>
    <author>pugacheva_l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ОСВУ-32 № 058317
замена на нов
ОСВУ-32ДГ № 030400496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стоял счетчик ВСКМ 90-32 № 093394, заменили и в июле опломбировали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ОСВУ-32 №058329
замена на нов
ОСВУ-32ДГ № 030400498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user:
</t>
        </r>
        <r>
          <rPr>
            <sz val="8"/>
            <color indexed="81"/>
            <rFont val="Tahoma"/>
            <family val="2"/>
            <charset val="204"/>
          </rPr>
          <t>установлен 6-ти зн. новый счетчик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ОСВУ-32 №007177
замена на нов
ОСВХ-32ДГ № 080400035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ОСВУ-32 №058316
замена на нов
ОСВУ-32ДГ № 429400314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ОСВУ-32 №050699
замена на нов
ОСВХ-32ДГ № 080400038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ОСВУ-32 №054219
замена на нов
ОСВУ-32ДГ № 030400499</t>
        </r>
      </text>
    </comment>
    <comment ref="D18" authorId="1" shapeId="0">
      <text>
        <r>
          <rPr>
            <b/>
            <sz val="8"/>
            <color indexed="81"/>
            <rFont val="Tahoma"/>
            <family val="2"/>
            <charset val="204"/>
          </rPr>
          <t>gretsova:</t>
        </r>
        <r>
          <rPr>
            <sz val="8"/>
            <color indexed="81"/>
            <rFont val="Tahoma"/>
            <family val="2"/>
            <charset val="204"/>
          </rPr>
          <t xml:space="preserve">
был 058319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был 977788</t>
        </r>
      </text>
    </comment>
    <comment ref="E19" authorId="2" shapeId="0">
      <text>
        <r>
          <rPr>
            <b/>
            <sz val="8"/>
            <color indexed="81"/>
            <rFont val="Tahoma"/>
            <charset val="1"/>
          </rPr>
          <t>pugacheva_l:</t>
        </r>
        <r>
          <rPr>
            <sz val="8"/>
            <color indexed="81"/>
            <rFont val="Tahoma"/>
            <charset val="1"/>
          </rPr>
          <t xml:space="preserve">
смр 1 месяц март 2021 
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5-ти значный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ОСВУ-32 №152646
замена на нов
ОСВХ-32ДГ 08040037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ОСВУ-32 №3103384
замена на нов
ОСВХ-32ДГ 08040031
</t>
        </r>
      </text>
    </comment>
  </commentList>
</comments>
</file>

<file path=xl/comments2.xml><?xml version="1.0" encoding="utf-8"?>
<comments xmlns="http://schemas.openxmlformats.org/spreadsheetml/2006/main">
  <authors>
    <author>Ахметсафина Алия Хамзяновна</author>
    <author>user</author>
    <author>pugacheva_l</author>
    <author>sokovyh</author>
  </authors>
  <commentLis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>Ахметсафина Алия Хамзяновна:</t>
        </r>
        <r>
          <rPr>
            <sz val="8"/>
            <color indexed="81"/>
            <rFont val="Tahoma"/>
            <family val="2"/>
            <charset val="204"/>
          </rPr>
          <t xml:space="preserve">
счетчик заменен в ноябре (стоял ОСВУ-32 № 027574)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  <charset val="204"/>
          </rPr>
          <t>user
смр 1 мес, наблюдаем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был сч-к № 200778</t>
        </r>
      </text>
    </comment>
    <comment ref="E10" authorId="2" shapeId="0">
      <text>
        <r>
          <rPr>
            <b/>
            <sz val="8"/>
            <color indexed="81"/>
            <rFont val="Tahoma"/>
            <charset val="1"/>
          </rPr>
          <t>pugacheva_l:</t>
        </r>
        <r>
          <rPr>
            <sz val="8"/>
            <color indexed="81"/>
            <rFont val="Tahoma"/>
            <charset val="1"/>
          </rPr>
          <t xml:space="preserve">
акт от ркс №200 от 17.02.21 март 2021 смр 
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ВСХН-40 № 347604450 заменили на нов. 
ВСХН-40 №40144938
Акт № 1249 замены от 30.05.2019г. Козырева Т.Ф.</t>
        </r>
      </text>
    </comment>
    <comment ref="E13" authorId="2" shapeId="0">
      <text>
        <r>
          <rPr>
            <b/>
            <sz val="8"/>
            <color indexed="81"/>
            <rFont val="Tahoma"/>
            <charset val="1"/>
          </rPr>
          <t>pugacheva_l:</t>
        </r>
        <r>
          <rPr>
            <sz val="8"/>
            <color indexed="81"/>
            <rFont val="Tahoma"/>
            <charset val="1"/>
          </rPr>
          <t xml:space="preserve">
1 месяц смр, маленькие показания
смр март 2021
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ВСХН-40 № 56021520 заменили на нов. 
ВСХН-40 №40144972
Акт № 1247 замены от 30.05.2019г. Козырева Т.Ф.</t>
        </r>
      </text>
    </comment>
    <comment ref="E15" authorId="2" shapeId="0">
      <text>
        <r>
          <rPr>
            <b/>
            <sz val="8"/>
            <color indexed="81"/>
            <rFont val="Tahoma"/>
            <charset val="1"/>
          </rPr>
          <t>pugacheva_l:</t>
        </r>
        <r>
          <rPr>
            <sz val="8"/>
            <color indexed="81"/>
            <rFont val="Tahoma"/>
            <charset val="1"/>
          </rPr>
          <t xml:space="preserve">
смр март 2021 1 месяц нов счет
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5-ти зн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Замена счетчика СВК-40Х 
№3028728А14 на нов сч. ВСКМ90-40ДГ №269300929</t>
        </r>
      </text>
    </comment>
    <comment ref="D22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ВСХН-40 № 56021465 
заменили на нов. 
ВСХН-40 №40144950
Акт № 1248 замены от 30.05.2019г. Козырева Т.Ф.</t>
        </r>
      </text>
    </comment>
    <comment ref="E23" authorId="3" shapeId="0">
      <text>
        <r>
          <rPr>
            <b/>
            <sz val="8"/>
            <color indexed="81"/>
            <rFont val="Tahoma"/>
            <family val="2"/>
            <charset val="204"/>
          </rPr>
          <t>sokovyh:</t>
        </r>
        <r>
          <rPr>
            <sz val="8"/>
            <color indexed="81"/>
            <rFont val="Tahoma"/>
            <family val="2"/>
            <charset val="204"/>
          </rPr>
          <t xml:space="preserve">
смр 2 мес
</t>
        </r>
      </text>
    </comment>
    <comment ref="E24" authorId="2" shapeId="0">
      <text>
        <r>
          <rPr>
            <b/>
            <sz val="8"/>
            <color indexed="81"/>
            <rFont val="Tahoma"/>
            <charset val="1"/>
          </rPr>
          <t>pugacheva_l:</t>
        </r>
        <r>
          <rPr>
            <sz val="8"/>
            <color indexed="81"/>
            <rFont val="Tahoma"/>
            <charset val="1"/>
          </rPr>
          <t xml:space="preserve">
было предписание смр 2
</t>
        </r>
      </text>
    </comment>
    <comment ref="E25" authorId="2" shapeId="0">
      <text>
        <r>
          <rPr>
            <b/>
            <sz val="8"/>
            <color indexed="81"/>
            <rFont val="Tahoma"/>
            <charset val="1"/>
          </rPr>
          <t>pugacheva_l:</t>
        </r>
        <r>
          <rPr>
            <sz val="8"/>
            <color indexed="81"/>
            <rFont val="Tahoma"/>
            <charset val="1"/>
          </rPr>
          <t xml:space="preserve">
пошел назад, 3 смр, расчет по норме март 2021 
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установлен 18.06.20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смр, встал</t>
        </r>
      </text>
    </comment>
  </commentList>
</comments>
</file>

<file path=xl/comments3.xml><?xml version="1.0" encoding="utf-8"?>
<comments xmlns="http://schemas.openxmlformats.org/spreadsheetml/2006/main">
  <authors>
    <author>Ахметсафина Алия Хамзяновна</author>
    <author>user</author>
    <author>sokovyh</author>
  </authors>
  <commentLis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>Ахметсафина Алия Хамзяновна:</t>
        </r>
        <r>
          <rPr>
            <sz val="8"/>
            <color indexed="81"/>
            <rFont val="Tahoma"/>
            <family val="2"/>
            <charset val="204"/>
          </rPr>
          <t xml:space="preserve">
счетчик заменен в ноябре (стоял ОСВУ-32 № 027574)</t>
        </r>
      </text>
    </comment>
    <comment ref="D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ВСХН-40 № 56019554 заменили на нов. 
ВСХН-40 №40144930
Акт № 1250 замены от 30.05.2019г. Козырева Т.Ф.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был сч-к № 200778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ВСХН-40 № 56023876 заменили на нов. 
ВСХН-40 №40174794
Акт № 1220 замены от 28.05.2019г. Козырева Т.Ф.</t>
        </r>
      </text>
    </comment>
    <comment ref="D12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ВСХН-40 № 56019548 заменили на нов. 
ВСХН-40 №40174786
Акт № 1219 замены от 28.05.2019г. Козырева Т.Ф.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ВСХН-40 № 56019547 заменили на нов. 
ВСХН-40 №40144922
Акт 1218 от 28.05.19г.</t>
        </r>
      </text>
    </comment>
    <comment ref="E16" authorId="2" shapeId="0">
      <text>
        <r>
          <rPr>
            <b/>
            <sz val="10"/>
            <color indexed="81"/>
            <rFont val="Tahoma"/>
            <family val="2"/>
            <charset val="204"/>
          </rPr>
          <t>стои3
  месяц
3
 месяц  смр</t>
        </r>
        <r>
          <rPr>
            <b/>
            <sz val="8"/>
            <color indexed="81"/>
            <rFont val="Tahoma"/>
            <charset val="1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счетчик установили с показаний 00976,5 смр март 2021 1 месяц
</t>
        </r>
      </text>
    </comment>
  </commentList>
</comments>
</file>

<file path=xl/comments4.xml><?xml version="1.0" encoding="utf-8"?>
<comments xmlns="http://schemas.openxmlformats.org/spreadsheetml/2006/main">
  <authors>
    <author>pugacheva_l</author>
  </authors>
  <commentList>
    <comment ref="E8" authorId="0" shapeId="0">
      <text>
        <r>
          <rPr>
            <b/>
            <sz val="8"/>
            <color indexed="81"/>
            <rFont val="Tahoma"/>
            <charset val="1"/>
          </rPr>
          <t>pugacheva_l:</t>
        </r>
        <r>
          <rPr>
            <sz val="8"/>
            <color indexed="81"/>
            <rFont val="Tahoma"/>
            <charset val="1"/>
          </rPr>
          <t xml:space="preserve">
смр 
1 смр 
смр 1 месяц март 2021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5-ти зн???, 8-ми зн
25 529 000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6-ти сч.№17358236 заменили на 
6-ти зн.сч № 14562525
</t>
        </r>
      </text>
    </comment>
  </commentList>
</comments>
</file>

<file path=xl/sharedStrings.xml><?xml version="1.0" encoding="utf-8"?>
<sst xmlns="http://schemas.openxmlformats.org/spreadsheetml/2006/main" count="416" uniqueCount="277">
  <si>
    <t>расшифровка</t>
  </si>
  <si>
    <t>№ счетчика</t>
  </si>
  <si>
    <t>058328</t>
  </si>
  <si>
    <t>058330</t>
  </si>
  <si>
    <t>977786</t>
  </si>
  <si>
    <t>должность</t>
  </si>
  <si>
    <t>Журнал учета показаний общедомовых счетчиков водоснабжения (ХВС)</t>
  </si>
  <si>
    <t>ИТОГО:</t>
  </si>
  <si>
    <t>Марка ОДПУ</t>
  </si>
  <si>
    <t>ОСВУ-32</t>
  </si>
  <si>
    <t>СКБ-32</t>
  </si>
  <si>
    <t>ВСКМ 90-32</t>
  </si>
  <si>
    <t>ВСХ-32</t>
  </si>
  <si>
    <t>ВКХ-32</t>
  </si>
  <si>
    <t>ОСВУ-40</t>
  </si>
  <si>
    <t>Финютина, 6</t>
  </si>
  <si>
    <t>Финютина, 8</t>
  </si>
  <si>
    <t>Финютина, 12</t>
  </si>
  <si>
    <t>Финютина, 10</t>
  </si>
  <si>
    <t>Финютина, 14</t>
  </si>
  <si>
    <t>Финютина, 16</t>
  </si>
  <si>
    <t>№ п/п</t>
  </si>
  <si>
    <t>№ (адрес) дома</t>
  </si>
  <si>
    <t>ВСХН-32</t>
  </si>
  <si>
    <t>306101651</t>
  </si>
  <si>
    <t>167101667</t>
  </si>
  <si>
    <t>ВСКМ90-32</t>
  </si>
  <si>
    <t>ВСКМ90-40</t>
  </si>
  <si>
    <t>№пп</t>
  </si>
  <si>
    <t>митрополита Иоанна Снычева дом 2 ( 1)</t>
  </si>
  <si>
    <t>митрополита Иоанна Снычева дом 4 ( 2)</t>
  </si>
  <si>
    <t>митрополита Иоанна Снычева дом 6( 3)</t>
  </si>
  <si>
    <t>митрополита Иоанна Снычева дом 10( 4)</t>
  </si>
  <si>
    <t>митрополита Иоанна Снычева дом 12( 5)</t>
  </si>
  <si>
    <t>митрополита Иоанна Снычева дом 14( 6)</t>
  </si>
  <si>
    <t>митрополита Иоанна Снычева дом 16( 7)</t>
  </si>
  <si>
    <t>митрополита Иоанна Снычева дом 18( 8)</t>
  </si>
  <si>
    <t>митрополита Иоанна Снычева дом 20( 9)</t>
  </si>
  <si>
    <t>митрополита Иоанна Снычева дом 22( 10)</t>
  </si>
  <si>
    <t>митраполита Мануила Лемешевского дом 1 (11)</t>
  </si>
  <si>
    <t>митраполита Мануила Лемешевского дом 3 (12)</t>
  </si>
  <si>
    <t>митраполита Мануила Лемешевского дом 5 (13)</t>
  </si>
  <si>
    <t>митраполита Мануила Лемешевского дом 7 (14)</t>
  </si>
  <si>
    <t>митраполита Мануила Лемешевского дом 11 (15)</t>
  </si>
  <si>
    <t>митраполита Мануила Лемешевского дом 13 (16)</t>
  </si>
  <si>
    <t>митраполита Мануила Лемешевского дом 15(17)</t>
  </si>
  <si>
    <t>митраполита Мануила Лемешевского дом 17(18)</t>
  </si>
  <si>
    <t>митраполита Мануила Лемешевского дом 21(19)</t>
  </si>
  <si>
    <t>митраполита Мануила Лемешевского дом 23(20)</t>
  </si>
  <si>
    <t>СВК-40Г</t>
  </si>
  <si>
    <t>ВСХН-40</t>
  </si>
  <si>
    <t>СВК-40Х</t>
  </si>
  <si>
    <t>3062524А14</t>
  </si>
  <si>
    <t>СВК-40</t>
  </si>
  <si>
    <t>3062534</t>
  </si>
  <si>
    <t>025348275</t>
  </si>
  <si>
    <t>3062554А14</t>
  </si>
  <si>
    <t>СВК-32Х</t>
  </si>
  <si>
    <t>3062324А14</t>
  </si>
  <si>
    <t>424228869</t>
  </si>
  <si>
    <t>56007610</t>
  </si>
  <si>
    <t>56021459</t>
  </si>
  <si>
    <t>025348272</t>
  </si>
  <si>
    <t>2603290</t>
  </si>
  <si>
    <t>56007639</t>
  </si>
  <si>
    <t>3006578</t>
  </si>
  <si>
    <t>2898464 А15</t>
  </si>
  <si>
    <t>митрополита Мануила Лемешевского дом 2 ( 22)</t>
  </si>
  <si>
    <t>митрополита Мануила Лемешевского дом 4( 23)</t>
  </si>
  <si>
    <t>митрополита Мануила Лемешевского дом 6( 24)</t>
  </si>
  <si>
    <t>митрополита Мануила Лемешевского дом 8( 25)</t>
  </si>
  <si>
    <t>Академика Дмитрия Козлова 35 ( дом26)</t>
  </si>
  <si>
    <t>Академика Дмитрия Козлова 33 ( дом27)</t>
  </si>
  <si>
    <t>Академика Дмитрия Козлова 31 ( дом28)</t>
  </si>
  <si>
    <t>Академика Дмитрия Козлова 29 ( дом29)</t>
  </si>
  <si>
    <t>Академика Дмитрия Козлова 27 ( дом30)</t>
  </si>
  <si>
    <t>Академика Дмитрия Козлова 25 ( дом31)</t>
  </si>
  <si>
    <t>Академика Дмитрия Козлова 23 ( дом32)</t>
  </si>
  <si>
    <t>155361043</t>
  </si>
  <si>
    <t>3062531</t>
  </si>
  <si>
    <t>56021479</t>
  </si>
  <si>
    <t>155362627</t>
  </si>
  <si>
    <t>56054074</t>
  </si>
  <si>
    <t>134046128</t>
  </si>
  <si>
    <t>митраполита Мануила Лемешевского дом 25(21)</t>
  </si>
  <si>
    <t>69845-17</t>
  </si>
  <si>
    <t>167101669</t>
  </si>
  <si>
    <t>69782-17</t>
  </si>
  <si>
    <t>ВСХН-50</t>
  </si>
  <si>
    <t>СВКМ-40х</t>
  </si>
  <si>
    <t>Н. Симонова  дом 1</t>
  </si>
  <si>
    <t>40005307</t>
  </si>
  <si>
    <t>Н. Симонова  дом 2</t>
  </si>
  <si>
    <t>ВСКМ90-50</t>
  </si>
  <si>
    <t>216101954</t>
  </si>
  <si>
    <t>026001079</t>
  </si>
  <si>
    <t>Н. Симонова  дом 3</t>
  </si>
  <si>
    <t>Н. Симонова  дом 4</t>
  </si>
  <si>
    <t>216103326</t>
  </si>
  <si>
    <t>186100619</t>
  </si>
  <si>
    <t>Н. Симонова  дом 5</t>
  </si>
  <si>
    <t>Н. Симонова  дом 6</t>
  </si>
  <si>
    <t>16370399</t>
  </si>
  <si>
    <t>40076840</t>
  </si>
  <si>
    <t>СВКМ-50х</t>
  </si>
  <si>
    <t>Козлова дом 1</t>
  </si>
  <si>
    <t>СТВ-65х</t>
  </si>
  <si>
    <t>18305841</t>
  </si>
  <si>
    <t>Козлова дом 3</t>
  </si>
  <si>
    <t>018692В17</t>
  </si>
  <si>
    <t>Козлова дом 5</t>
  </si>
  <si>
    <t>008087в16</t>
  </si>
  <si>
    <t>Козлова дом 7</t>
  </si>
  <si>
    <t>008063В16</t>
  </si>
  <si>
    <t>Козлова дом 9</t>
  </si>
  <si>
    <t>16326584</t>
  </si>
  <si>
    <t>Козлова дом 11</t>
  </si>
  <si>
    <t>16356225</t>
  </si>
  <si>
    <t>Козлова дом 15</t>
  </si>
  <si>
    <t>Козлова дом 13</t>
  </si>
  <si>
    <t>276500117</t>
  </si>
  <si>
    <t>08083В16</t>
  </si>
  <si>
    <t>Ершова,11</t>
  </si>
  <si>
    <t>Ершова,7</t>
  </si>
  <si>
    <t>17358232</t>
  </si>
  <si>
    <t>№
п/п</t>
  </si>
  <si>
    <t>Всего:</t>
  </si>
  <si>
    <t>49 85360 А16</t>
  </si>
  <si>
    <t>Ершова, 5</t>
  </si>
  <si>
    <t>Ершова,15</t>
  </si>
  <si>
    <t>Ершова,13</t>
  </si>
  <si>
    <t>Ершова, 9</t>
  </si>
  <si>
    <t>Журнал учета 
показаний общедомовых счетчиков водоснабжения (ХВС)</t>
  </si>
  <si>
    <t>№ очереди</t>
  </si>
  <si>
    <t>А1</t>
  </si>
  <si>
    <t>А2</t>
  </si>
  <si>
    <t>А3</t>
  </si>
  <si>
    <t>А5</t>
  </si>
  <si>
    <t>А8</t>
  </si>
  <si>
    <t>А9</t>
  </si>
  <si>
    <t>А14</t>
  </si>
  <si>
    <t>А21</t>
  </si>
  <si>
    <t>А15</t>
  </si>
  <si>
    <t>А19</t>
  </si>
  <si>
    <t>А20</t>
  </si>
  <si>
    <t>А24</t>
  </si>
  <si>
    <t>А25</t>
  </si>
  <si>
    <t>А27</t>
  </si>
  <si>
    <t>А28</t>
  </si>
  <si>
    <t>А29</t>
  </si>
  <si>
    <t>А30</t>
  </si>
  <si>
    <t>ВСЕГО</t>
  </si>
  <si>
    <t>СВКМ-50</t>
  </si>
  <si>
    <t>5337504 А16</t>
  </si>
  <si>
    <t>49 85406 А16</t>
  </si>
  <si>
    <t>А-1</t>
  </si>
  <si>
    <t>А-15</t>
  </si>
  <si>
    <t>А-19</t>
  </si>
  <si>
    <t>А-20</t>
  </si>
  <si>
    <t>А-27</t>
  </si>
  <si>
    <t>А-29</t>
  </si>
  <si>
    <t>3028847 А14</t>
  </si>
  <si>
    <t>Крутые Ключи 1</t>
  </si>
  <si>
    <t>Крутые Ключи 2</t>
  </si>
  <si>
    <t>Крутые Ключи 3</t>
  </si>
  <si>
    <t>Крутые Ключи 4</t>
  </si>
  <si>
    <t>Крутые Ключи 5</t>
  </si>
  <si>
    <t>Крутые Ключи 6</t>
  </si>
  <si>
    <t>Крутые Ключи 7</t>
  </si>
  <si>
    <t>Крутые Ключи 8</t>
  </si>
  <si>
    <t>Крутые Ключи 9</t>
  </si>
  <si>
    <t>Крутые Ключи 10</t>
  </si>
  <si>
    <t>Крутые Ключи 11</t>
  </si>
  <si>
    <t>Крутые Ключи 12</t>
  </si>
  <si>
    <t>Крутые Ключи 13</t>
  </si>
  <si>
    <t>Крутые Ключи 14</t>
  </si>
  <si>
    <t>Крутые Ключи 17</t>
  </si>
  <si>
    <t>Крутые Ключи 18</t>
  </si>
  <si>
    <t>428400324</t>
  </si>
  <si>
    <t>ОСВХ-32</t>
  </si>
  <si>
    <t>428400437</t>
  </si>
  <si>
    <t>428400433</t>
  </si>
  <si>
    <t>ВСКМ-50</t>
  </si>
  <si>
    <t>428400435</t>
  </si>
  <si>
    <t>А31</t>
  </si>
  <si>
    <t>40144938</t>
  </si>
  <si>
    <t>40144972</t>
  </si>
  <si>
    <t>40144950</t>
  </si>
  <si>
    <t>40144922</t>
  </si>
  <si>
    <t>40174786</t>
  </si>
  <si>
    <t>40174794</t>
  </si>
  <si>
    <t>40144930</t>
  </si>
  <si>
    <t>4641462 А</t>
  </si>
  <si>
    <t>14562525</t>
  </si>
  <si>
    <t>155362636</t>
  </si>
  <si>
    <t>155362717</t>
  </si>
  <si>
    <t>56024262</t>
  </si>
  <si>
    <t>А-24</t>
  </si>
  <si>
    <t>Козлова дом 6</t>
  </si>
  <si>
    <t>003038 В15</t>
  </si>
  <si>
    <t>Козлова дом 8</t>
  </si>
  <si>
    <t>17321097</t>
  </si>
  <si>
    <t>Козлова дом 10</t>
  </si>
  <si>
    <t>17321130</t>
  </si>
  <si>
    <t>Козлова дом 12</t>
  </si>
  <si>
    <t>17321120</t>
  </si>
  <si>
    <t>Козлова дом 14</t>
  </si>
  <si>
    <t>17321127</t>
  </si>
  <si>
    <t>Козлова дом 16</t>
  </si>
  <si>
    <t>16356235</t>
  </si>
  <si>
    <t>ВСХН-65х</t>
  </si>
  <si>
    <t>СТУ-65х</t>
  </si>
  <si>
    <t>ВНС 1</t>
  </si>
  <si>
    <t>ВНС 2</t>
  </si>
  <si>
    <t>Итого</t>
  </si>
  <si>
    <t>Объем, м3</t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</si>
  <si>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январь 20г.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</si>
  <si>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декабрь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</si>
  <si>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ноябрь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</si>
  <si>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октябрь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</si>
  <si>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сентябрь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</si>
  <si>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август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</si>
  <si>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июль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</si>
  <si>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июнь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</si>
  <si>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май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</si>
  <si>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апрель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</si>
  <si>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март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</si>
  <si>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февраль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</si>
  <si>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январь 19г.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</si>
  <si>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декабрь 18г.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</si>
  <si>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ноябрь 18г.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</si>
  <si>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октябрь 18г.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</si>
  <si>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сентябрь 18г.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</si>
  <si>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август 18г.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</si>
  <si>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июль 18г.</t>
    </r>
  </si>
  <si>
    <t>269300929</t>
  </si>
  <si>
    <t>ВСКМ90-40ДГ</t>
  </si>
  <si>
    <t>Примечание: * Показания первый раз снимали 15.01 и соответственно объем будет известен  только 15.02.после повторного снятия</t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</si>
  <si>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февраль 20г.</t>
    </r>
  </si>
  <si>
    <t>ВОДЕКО</t>
  </si>
  <si>
    <t>с 15.01.20-14.02.20г.</t>
  </si>
  <si>
    <t>сад№1,школа №7, шведская слобода, Котельная №1,2</t>
  </si>
  <si>
    <t>УК</t>
  </si>
  <si>
    <t>с 13.01.20-14.02.20г.</t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</si>
  <si>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март 20г.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</si>
  <si>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апрель 20г.</t>
    </r>
  </si>
  <si>
    <t>"____ " __________________ 2020 г.</t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</si>
  <si>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май 20г.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</si>
  <si>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июнь 20г.</t>
    </r>
  </si>
  <si>
    <t>ОСВК -40 ДГ</t>
  </si>
  <si>
    <t>080400082</t>
  </si>
  <si>
    <t>А50</t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</si>
  <si>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июль 20г.</t>
    </r>
  </si>
  <si>
    <t>комерция внс1</t>
  </si>
  <si>
    <t>комерция внс2</t>
  </si>
  <si>
    <t>комерция Ит:</t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</si>
  <si>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август 20г.</t>
    </r>
  </si>
  <si>
    <t>ОСВУ-32ДГ</t>
  </si>
  <si>
    <t>ОСВХ-32ДГ</t>
  </si>
  <si>
    <t>080400037</t>
  </si>
  <si>
    <t>030400496</t>
  </si>
  <si>
    <t>030400498</t>
  </si>
  <si>
    <t>080400035</t>
  </si>
  <si>
    <t>429400314</t>
  </si>
  <si>
    <t>080400038</t>
  </si>
  <si>
    <t>030400499</t>
  </si>
  <si>
    <t>080400031</t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</si>
  <si>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сентябрь 20г.</t>
    </r>
  </si>
  <si>
    <r>
      <t xml:space="preserve">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октябрь 20г.</t>
    </r>
  </si>
  <si>
    <t>г. Самара,  мкр. Крутые ключи, дома  1 - 22 за   март 2021г.</t>
  </si>
  <si>
    <r>
      <rPr>
        <b/>
        <sz val="11"/>
        <color rgb="FF0000FF"/>
        <rFont val="Calibri"/>
        <family val="2"/>
        <charset val="204"/>
        <scheme val="minor"/>
      </rPr>
      <t>примечание</t>
    </r>
    <r>
      <rPr>
        <b/>
        <sz val="11"/>
        <rFont val="Calibri"/>
        <family val="2"/>
        <charset val="204"/>
        <scheme val="minor"/>
      </rPr>
      <t xml:space="preserve">
Объем (расход) ХВС по ИПУ, м3
</t>
    </r>
    <r>
      <rPr>
        <b/>
        <sz val="11"/>
        <color rgb="FF0000FF"/>
        <rFont val="Calibri"/>
        <family val="2"/>
        <charset val="204"/>
        <scheme val="minor"/>
      </rPr>
      <t>март</t>
    </r>
  </si>
  <si>
    <r>
      <rPr>
        <b/>
        <sz val="11"/>
        <color rgb="FF0000FF"/>
        <rFont val="Calibri"/>
        <family val="2"/>
        <charset val="204"/>
        <scheme val="minor"/>
      </rPr>
      <t>примечание</t>
    </r>
    <r>
      <rPr>
        <b/>
        <sz val="11"/>
        <rFont val="Calibri"/>
        <family val="2"/>
        <charset val="204"/>
        <scheme val="minor"/>
      </rPr>
      <t xml:space="preserve">
Объем (расход) ХВС по ИПУ, м3 март</t>
    </r>
  </si>
  <si>
    <t>пгт Смышляевка с 1-21 дом за март 2021г.</t>
  </si>
  <si>
    <t>пгт Смышляевка с 22-32 дом за март  2021г.</t>
  </si>
  <si>
    <t>пгт Смышляевка за март 2021г.</t>
  </si>
  <si>
    <t>пгт Смышляевка за  март 2021г.</t>
  </si>
  <si>
    <t>430302197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</si>
</sst>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50">
    <xf numFmtId="0" fontId="0" fillId="0" borderId="0"/>
    <xf numFmtId="0" fontId="16" fillId="0" borderId="0" applyNumberFormat="0" applyFill="0" applyBorder="0" applyAlignment="0" applyProtection="0"/>
    <xf numFmtId="0" fontId="10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2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0" fillId="0" borderId="1" xfId="0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3" fontId="0" fillId="0" borderId="0" xfId="0" applyNumberFormat="1"/>
    <xf numFmtId="0" fontId="18" fillId="2" borderId="5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 wrapText="1"/>
    </xf>
    <xf numFmtId="164" fontId="15" fillId="0" borderId="1" xfId="1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165" fontId="13" fillId="0" borderId="0" xfId="10" applyNumberFormat="1" applyFont="1"/>
    <xf numFmtId="0" fontId="22" fillId="7" borderId="0" xfId="0" applyFont="1" applyFill="1" applyAlignment="1">
      <alignment horizontal="center"/>
    </xf>
    <xf numFmtId="49" fontId="24" fillId="0" borderId="1" xfId="0" applyNumberFormat="1" applyFont="1" applyFill="1" applyBorder="1" applyAlignment="1">
      <alignment horizontal="center" vertical="center" wrapText="1"/>
    </xf>
    <xf numFmtId="3" fontId="25" fillId="2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3" fontId="25" fillId="2" borderId="5" xfId="1" applyNumberFormat="1" applyFont="1" applyFill="1" applyBorder="1" applyAlignment="1">
      <alignment horizontal="center" vertical="center" wrapText="1"/>
    </xf>
    <xf numFmtId="3" fontId="25" fillId="2" borderId="6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3" fontId="25" fillId="0" borderId="1" xfId="1" applyNumberFormat="1" applyFont="1" applyFill="1" applyBorder="1" applyAlignment="1">
      <alignment horizontal="center" vertical="center" wrapText="1"/>
    </xf>
    <xf numFmtId="3" fontId="13" fillId="0" borderId="0" xfId="0" applyNumberFormat="1" applyFont="1"/>
    <xf numFmtId="3" fontId="3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0" fontId="0" fillId="0" borderId="2" xfId="0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4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3" fontId="14" fillId="0" borderId="0" xfId="0" applyNumberFormat="1" applyFont="1" applyBorder="1"/>
    <xf numFmtId="0" fontId="14" fillId="7" borderId="1" xfId="0" applyFont="1" applyFill="1" applyBorder="1"/>
    <xf numFmtId="3" fontId="14" fillId="7" borderId="1" xfId="0" applyNumberFormat="1" applyFont="1" applyFill="1" applyBorder="1"/>
    <xf numFmtId="0" fontId="0" fillId="0" borderId="0" xfId="0" applyAlignment="1">
      <alignment horizontal="center" wrapText="1"/>
    </xf>
    <xf numFmtId="3" fontId="25" fillId="3" borderId="1" xfId="1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4" fillId="0" borderId="1" xfId="0" applyFont="1" applyFill="1" applyBorder="1" applyAlignment="1">
      <alignment horizontal="center" wrapText="1"/>
    </xf>
  </cellXfs>
  <cellStyles count="50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2" xfId="3"/>
    <cellStyle name="Обычный 2 10" xfId="15"/>
    <cellStyle name="Обычный 2 11" xfId="16"/>
    <cellStyle name="Обычный 2 12" xfId="17"/>
    <cellStyle name="Обычный 2 2" xfId="5"/>
    <cellStyle name="Обычный 2 2 2" xfId="18"/>
    <cellStyle name="Обычный 2 2 3" xfId="19"/>
    <cellStyle name="Обычный 2 3" xfId="8"/>
    <cellStyle name="Обычный 2 4" xfId="20"/>
    <cellStyle name="Обычный 2 5" xfId="21"/>
    <cellStyle name="Обычный 2 5 2" xfId="22"/>
    <cellStyle name="Обычный 2 6" xfId="23"/>
    <cellStyle name="Обычный 2 7" xfId="24"/>
    <cellStyle name="Обычный 2 7 2" xfId="25"/>
    <cellStyle name="Обычный 2 7 2 2" xfId="26"/>
    <cellStyle name="Обычный 2 8" xfId="27"/>
    <cellStyle name="Обычный 2 9" xfId="28"/>
    <cellStyle name="Обычный 3" xfId="6"/>
    <cellStyle name="Обычный 3 2" xfId="7"/>
    <cellStyle name="Обычный 3 2 2" xfId="29"/>
    <cellStyle name="Обычный 3 3" xfId="30"/>
    <cellStyle name="Обычный 3 3 2" xfId="31"/>
    <cellStyle name="Обычный 3 4" xfId="32"/>
    <cellStyle name="Обычный 3 5" xfId="33"/>
    <cellStyle name="Обычный 4" xfId="4"/>
    <cellStyle name="Обычный 4 2" xfId="34"/>
    <cellStyle name="Обычный 4 3" xfId="35"/>
    <cellStyle name="Обычный 4 4" xfId="36"/>
    <cellStyle name="Обычный 4 5" xfId="37"/>
    <cellStyle name="Обычный 4 6" xfId="38"/>
    <cellStyle name="Обычный 5" xfId="2"/>
    <cellStyle name="Обычный 5 2" xfId="9"/>
    <cellStyle name="Обычный 5 2 2" xfId="39"/>
    <cellStyle name="Обычный 5 3" xfId="40"/>
    <cellStyle name="Обычный 5 4" xfId="41"/>
    <cellStyle name="Обычный 5 5" xfId="42"/>
    <cellStyle name="Обычный 5 6" xfId="43"/>
    <cellStyle name="Обычный 6" xfId="44"/>
    <cellStyle name="Обычный 7" xfId="45"/>
    <cellStyle name="Обычный 8" xfId="46"/>
    <cellStyle name="Обычный 8 2" xfId="47"/>
    <cellStyle name="Обычный 9" xfId="48"/>
    <cellStyle name="УровеньСтрок_1" xfId="1" builtinId="1" iLevel="0"/>
    <cellStyle name="Финансовый" xfId="10" builtinId="3"/>
    <cellStyle name="Финансовый 2" xfId="49"/>
  </cellStyles>
  <dxfs count="0"/>
  <tableStyles count="0" defaultTableStyle="TableStyleMedium9" defaultPivotStyle="PivotStyleLight16"/>
  <colors>
    <mruColors>
      <color rgb="FFFF3300"/>
      <color rgb="FFFF99FF"/>
      <color rgb="FF0000FF"/>
      <color rgb="FFA1F9FD"/>
      <color rgb="FFF48880"/>
      <color rgb="FFCCFFFF"/>
      <color rgb="FFCCFF99"/>
      <color rgb="FFCC66FF"/>
      <color rgb="FFFFFF99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6;&#1091;&#1088;&#1085;&#1072;&#1083;%20&#1079;&#1072;%20&#1084;&#1072;&#1088;&#1090;20&#1075;%20%20%20&#1087;&#1086;&#1082;&#1072;&#1079;&#1072;&#1085;&#1080;&#1103;%20&#1061;&#1042;&#1057;%20&#1076;&#1083;&#1103;%20&#1057;&#1050;&#1057;%20&#1050;.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6;&#1091;&#1088;&#1085;&#1072;&#1083;%20&#1079;&#1072;%20&#1089;&#1077;&#1085;&#1090;&#1103;&#1073;19&#1075;%20%20%20&#1087;&#1086;&#1082;&#1072;&#1079;&#1072;&#1085;&#1080;&#1103;%20&#1061;&#1042;&#1057;%20&#1076;&#1083;&#1103;%20&#1057;&#1050;&#1057;%20&#1057;&#1084;&#1099;&#1096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5;&#1080;&#1075;&#107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1"/>
      <sheetName val="А2-2"/>
      <sheetName val="А3"/>
      <sheetName val="А5"/>
      <sheetName val="А-8"/>
      <sheetName val="А-9"/>
      <sheetName val="А-14"/>
      <sheetName val="А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7">
          <cell r="L77">
            <v>61235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5"/>
      <sheetName val="А-19"/>
      <sheetName val="А-20"/>
      <sheetName val="А-24"/>
      <sheetName val="А-25"/>
      <sheetName val="А-27"/>
      <sheetName val="А-28"/>
      <sheetName val="А-29"/>
      <sheetName val="А-30"/>
      <sheetName val="А-31"/>
    </sheetNames>
    <sheetDataSet>
      <sheetData sheetId="0" refreshError="1"/>
      <sheetData sheetId="1" refreshError="1"/>
      <sheetData sheetId="2" refreshError="1"/>
      <sheetData sheetId="3">
        <row r="12">
          <cell r="F12">
            <v>0</v>
          </cell>
        </row>
      </sheetData>
      <sheetData sheetId="4">
        <row r="12">
          <cell r="F1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25"/>
      <sheetName val="А-27"/>
      <sheetName val="А-28"/>
      <sheetName val="А-30"/>
    </sheetNames>
    <sheetDataSet>
      <sheetData sheetId="0" refreshError="1"/>
      <sheetData sheetId="1" refreshError="1"/>
      <sheetData sheetId="2" refreshError="1"/>
      <sheetData sheetId="3">
        <row r="13">
          <cell r="A13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39"/>
  <sheetViews>
    <sheetView workbookViewId="0">
      <selection activeCell="C33" sqref="C33"/>
    </sheetView>
  </sheetViews>
  <sheetFormatPr defaultRowHeight="15" outlineLevelCol="2" x14ac:dyDescent="0.25"/>
  <cols>
    <col min="2" max="2" width="15.7109375" customWidth="1"/>
    <col min="3" max="15" width="15.85546875" customWidth="1"/>
    <col min="16" max="22" width="15.85546875" hidden="1" customWidth="1" outlineLevel="1"/>
    <col min="23" max="24" width="16.7109375" hidden="1" customWidth="1" outlineLevel="1"/>
    <col min="25" max="26" width="15.42578125" hidden="1" customWidth="1" outlineLevel="2"/>
    <col min="27" max="27" width="17.5703125" hidden="1" customWidth="1" outlineLevel="2"/>
    <col min="28" max="28" width="15.5703125" hidden="1" customWidth="1" outlineLevel="2"/>
    <col min="29" max="29" width="15.85546875" hidden="1" customWidth="1" outlineLevel="2"/>
    <col min="30" max="30" width="18.7109375" hidden="1" customWidth="1" outlineLevel="2"/>
    <col min="31" max="31" width="9.140625" collapsed="1"/>
  </cols>
  <sheetData>
    <row r="1" spans="1:31" ht="36" customHeight="1" x14ac:dyDescent="0.3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3" spans="1:31" ht="60" x14ac:dyDescent="0.25">
      <c r="A3" s="18" t="s">
        <v>21</v>
      </c>
      <c r="B3" s="18" t="s">
        <v>133</v>
      </c>
      <c r="C3" s="18" t="s">
        <v>268</v>
      </c>
      <c r="D3" s="18" t="s">
        <v>267</v>
      </c>
      <c r="E3" s="18" t="s">
        <v>256</v>
      </c>
      <c r="F3" s="18" t="s">
        <v>252</v>
      </c>
      <c r="G3" s="18" t="s">
        <v>248</v>
      </c>
      <c r="H3" s="18" t="s">
        <v>247</v>
      </c>
      <c r="I3" s="18" t="s">
        <v>245</v>
      </c>
      <c r="J3" s="18" t="s">
        <v>244</v>
      </c>
      <c r="K3" s="18" t="s">
        <v>238</v>
      </c>
      <c r="L3" s="18" t="s">
        <v>216</v>
      </c>
      <c r="M3" s="18" t="s">
        <v>217</v>
      </c>
      <c r="N3" s="18" t="s">
        <v>218</v>
      </c>
      <c r="O3" s="18" t="s">
        <v>219</v>
      </c>
      <c r="P3" s="18" t="s">
        <v>220</v>
      </c>
      <c r="Q3" s="18" t="s">
        <v>221</v>
      </c>
      <c r="R3" s="18" t="s">
        <v>222</v>
      </c>
      <c r="S3" s="18" t="s">
        <v>223</v>
      </c>
      <c r="T3" s="18" t="s">
        <v>224</v>
      </c>
      <c r="U3" s="18" t="s">
        <v>225</v>
      </c>
      <c r="V3" s="18" t="s">
        <v>226</v>
      </c>
      <c r="W3" s="18" t="s">
        <v>227</v>
      </c>
      <c r="X3" s="18" t="s">
        <v>228</v>
      </c>
      <c r="Y3" s="18" t="s">
        <v>229</v>
      </c>
      <c r="Z3" s="18" t="s">
        <v>230</v>
      </c>
      <c r="AA3" s="18" t="s">
        <v>231</v>
      </c>
      <c r="AB3" s="18" t="s">
        <v>232</v>
      </c>
      <c r="AC3" s="18" t="s">
        <v>233</v>
      </c>
      <c r="AD3" s="18" t="s">
        <v>234</v>
      </c>
    </row>
    <row r="4" spans="1:31" ht="23.25" customHeight="1" x14ac:dyDescent="0.25">
      <c r="A4" s="20">
        <v>1</v>
      </c>
      <c r="B4" s="20" t="s">
        <v>134</v>
      </c>
      <c r="C4" s="22">
        <f>А1!E27</f>
        <v>19449</v>
      </c>
      <c r="D4" s="22">
        <v>19564</v>
      </c>
      <c r="E4" s="22">
        <v>18042</v>
      </c>
      <c r="F4" s="22">
        <v>19800</v>
      </c>
      <c r="G4" s="22">
        <v>19513</v>
      </c>
      <c r="H4" s="22">
        <v>19597</v>
      </c>
      <c r="I4" s="22">
        <v>20232</v>
      </c>
      <c r="J4" s="22">
        <v>20257</v>
      </c>
      <c r="K4" s="22">
        <v>20206</v>
      </c>
      <c r="L4" s="22">
        <v>23426</v>
      </c>
      <c r="M4" s="22">
        <v>17767</v>
      </c>
      <c r="N4" s="22">
        <v>20321</v>
      </c>
      <c r="O4" s="22">
        <v>20274</v>
      </c>
      <c r="P4" s="22">
        <v>17515</v>
      </c>
      <c r="Q4" s="22">
        <v>22188</v>
      </c>
      <c r="R4" s="22">
        <v>19605</v>
      </c>
      <c r="S4" s="22">
        <v>20676</v>
      </c>
      <c r="T4" s="22">
        <v>20676</v>
      </c>
      <c r="U4" s="22">
        <v>23940</v>
      </c>
      <c r="V4" s="22">
        <v>18329</v>
      </c>
      <c r="W4" s="22">
        <v>20632</v>
      </c>
      <c r="X4" s="22">
        <v>25079</v>
      </c>
      <c r="Y4" s="22">
        <v>16698</v>
      </c>
      <c r="Z4" s="22">
        <v>19523</v>
      </c>
      <c r="AA4" s="22">
        <v>21855</v>
      </c>
      <c r="AB4" s="22">
        <v>17663</v>
      </c>
      <c r="AC4" s="22">
        <v>19632</v>
      </c>
      <c r="AD4" s="22">
        <v>22864</v>
      </c>
    </row>
    <row r="5" spans="1:31" ht="23.25" customHeight="1" x14ac:dyDescent="0.25">
      <c r="A5" s="20">
        <v>2</v>
      </c>
      <c r="B5" s="20" t="s">
        <v>135</v>
      </c>
      <c r="C5" s="22" t="e">
        <f>#REF!</f>
        <v>#REF!</v>
      </c>
      <c r="D5" s="22">
        <v>9046</v>
      </c>
      <c r="E5" s="22">
        <v>7662</v>
      </c>
      <c r="F5" s="22">
        <v>9397</v>
      </c>
      <c r="G5" s="22">
        <v>8597</v>
      </c>
      <c r="H5" s="22">
        <v>8255</v>
      </c>
      <c r="I5" s="22">
        <v>8746</v>
      </c>
      <c r="J5" s="22">
        <v>8626</v>
      </c>
      <c r="K5" s="22">
        <v>8678</v>
      </c>
      <c r="L5" s="22">
        <v>9808</v>
      </c>
      <c r="M5" s="22">
        <v>7804</v>
      </c>
      <c r="N5" s="22">
        <v>8869</v>
      </c>
      <c r="O5" s="22">
        <v>8763</v>
      </c>
      <c r="P5" s="22">
        <v>8490</v>
      </c>
      <c r="Q5" s="22">
        <v>10436</v>
      </c>
      <c r="R5" s="22">
        <v>9124</v>
      </c>
      <c r="S5" s="22">
        <v>9287</v>
      </c>
      <c r="T5" s="22">
        <v>9287</v>
      </c>
      <c r="U5" s="22">
        <v>9657</v>
      </c>
      <c r="V5" s="22">
        <v>8377</v>
      </c>
      <c r="W5" s="22">
        <v>8319</v>
      </c>
      <c r="X5" s="22">
        <v>10912</v>
      </c>
      <c r="Y5" s="22">
        <v>7368</v>
      </c>
      <c r="Z5" s="22">
        <v>9115</v>
      </c>
      <c r="AA5" s="22">
        <v>10123</v>
      </c>
      <c r="AB5" s="22">
        <v>9689</v>
      </c>
      <c r="AC5" s="22">
        <v>8752</v>
      </c>
      <c r="AD5" s="22">
        <v>10634</v>
      </c>
    </row>
    <row r="6" spans="1:31" ht="23.25" customHeight="1" x14ac:dyDescent="0.25">
      <c r="A6" s="20">
        <v>3</v>
      </c>
      <c r="B6" s="20" t="s">
        <v>136</v>
      </c>
      <c r="C6" s="22" t="e">
        <f>#REF!</f>
        <v>#REF!</v>
      </c>
      <c r="D6" s="22">
        <v>22123</v>
      </c>
      <c r="E6" s="22">
        <v>21549</v>
      </c>
      <c r="F6" s="22">
        <v>20481</v>
      </c>
      <c r="G6" s="22">
        <v>21378</v>
      </c>
      <c r="H6" s="22">
        <v>21430</v>
      </c>
      <c r="I6" s="22">
        <v>24636</v>
      </c>
      <c r="J6" s="22">
        <v>23001</v>
      </c>
      <c r="K6" s="22">
        <v>24863</v>
      </c>
      <c r="L6" s="22">
        <v>28219</v>
      </c>
      <c r="M6" s="22">
        <v>22569</v>
      </c>
      <c r="N6" s="22">
        <v>24709</v>
      </c>
      <c r="O6" s="22">
        <v>21780</v>
      </c>
      <c r="P6" s="22">
        <v>21121</v>
      </c>
      <c r="Q6" s="22">
        <v>24523</v>
      </c>
      <c r="R6" s="22">
        <v>22237</v>
      </c>
      <c r="S6" s="22">
        <v>23263</v>
      </c>
      <c r="T6" s="22">
        <v>23263</v>
      </c>
      <c r="U6" s="22">
        <v>24700</v>
      </c>
      <c r="V6" s="22">
        <v>20990</v>
      </c>
      <c r="W6" s="22">
        <v>27510</v>
      </c>
      <c r="X6" s="22">
        <v>29957</v>
      </c>
      <c r="Y6" s="22">
        <v>19506</v>
      </c>
      <c r="Z6" s="22">
        <v>23301</v>
      </c>
      <c r="AA6" s="22">
        <v>24312</v>
      </c>
      <c r="AB6" s="22">
        <v>19919</v>
      </c>
      <c r="AC6" s="22">
        <v>25368</v>
      </c>
      <c r="AD6" s="22">
        <v>23272</v>
      </c>
    </row>
    <row r="7" spans="1:31" ht="23.25" customHeight="1" x14ac:dyDescent="0.25">
      <c r="A7" s="20">
        <v>4</v>
      </c>
      <c r="B7" s="20" t="s">
        <v>137</v>
      </c>
      <c r="C7" s="22" t="e">
        <f>#REF!</f>
        <v>#REF!</v>
      </c>
      <c r="D7" s="22">
        <v>24997</v>
      </c>
      <c r="E7" s="22">
        <v>25485</v>
      </c>
      <c r="F7" s="22">
        <v>25080</v>
      </c>
      <c r="G7" s="22">
        <v>24868</v>
      </c>
      <c r="H7" s="22">
        <v>25659</v>
      </c>
      <c r="I7" s="22">
        <v>27884</v>
      </c>
      <c r="J7" s="22">
        <v>25602</v>
      </c>
      <c r="K7" s="22">
        <v>27437</v>
      </c>
      <c r="L7" s="22">
        <v>29486</v>
      </c>
      <c r="M7" s="22">
        <v>23277</v>
      </c>
      <c r="N7" s="22">
        <v>26578</v>
      </c>
      <c r="O7" s="22">
        <v>24331</v>
      </c>
      <c r="P7" s="22">
        <v>22754</v>
      </c>
      <c r="Q7" s="22">
        <v>26754</v>
      </c>
      <c r="R7" s="64">
        <v>24539</v>
      </c>
      <c r="S7" s="22">
        <v>26370</v>
      </c>
      <c r="T7" s="22">
        <v>26370</v>
      </c>
      <c r="U7" s="22">
        <v>30682</v>
      </c>
      <c r="V7" s="22">
        <v>25387</v>
      </c>
      <c r="W7" s="22">
        <v>28716</v>
      </c>
      <c r="X7" s="22">
        <v>31234</v>
      </c>
      <c r="Y7" s="22">
        <v>19873</v>
      </c>
      <c r="Z7" s="22">
        <v>29190</v>
      </c>
      <c r="AA7" s="22">
        <v>31046</v>
      </c>
      <c r="AB7" s="22">
        <v>22253</v>
      </c>
      <c r="AC7" s="22">
        <v>27953</v>
      </c>
      <c r="AD7" s="22">
        <v>27046</v>
      </c>
    </row>
    <row r="8" spans="1:31" ht="23.25" customHeight="1" x14ac:dyDescent="0.25">
      <c r="A8" s="20">
        <v>5</v>
      </c>
      <c r="B8" s="20" t="s">
        <v>138</v>
      </c>
      <c r="C8" s="22" t="e">
        <f>#REF!</f>
        <v>#REF!</v>
      </c>
      <c r="D8" s="22">
        <v>34657</v>
      </c>
      <c r="E8" s="22">
        <v>33692</v>
      </c>
      <c r="F8" s="22">
        <v>35950</v>
      </c>
      <c r="G8" s="22">
        <v>33284</v>
      </c>
      <c r="H8" s="22">
        <v>34439</v>
      </c>
      <c r="I8" s="22">
        <v>37773</v>
      </c>
      <c r="J8" s="22">
        <v>35102</v>
      </c>
      <c r="K8" s="22">
        <v>36259</v>
      </c>
      <c r="L8" s="22">
        <v>39446</v>
      </c>
      <c r="M8" s="22">
        <v>32892</v>
      </c>
      <c r="N8" s="22">
        <v>36620</v>
      </c>
      <c r="O8" s="22">
        <v>33026</v>
      </c>
      <c r="P8" s="22">
        <v>33723</v>
      </c>
      <c r="Q8" s="22">
        <v>36187.589999999997</v>
      </c>
      <c r="R8" s="22">
        <v>34216.410000000003</v>
      </c>
      <c r="S8" s="22">
        <v>35636</v>
      </c>
      <c r="T8" s="22">
        <v>35636</v>
      </c>
      <c r="U8" s="22">
        <v>37210</v>
      </c>
      <c r="V8" s="22">
        <v>32425</v>
      </c>
      <c r="W8" s="22">
        <v>36940</v>
      </c>
      <c r="X8" s="22">
        <v>45657</v>
      </c>
      <c r="Y8" s="22">
        <v>24922</v>
      </c>
      <c r="Z8" s="22">
        <v>33372</v>
      </c>
      <c r="AA8" s="22">
        <v>31393</v>
      </c>
      <c r="AB8" s="22">
        <v>31200</v>
      </c>
      <c r="AC8" s="22">
        <v>29458</v>
      </c>
      <c r="AD8" s="22">
        <v>32784</v>
      </c>
    </row>
    <row r="9" spans="1:31" ht="23.25" customHeight="1" x14ac:dyDescent="0.25">
      <c r="A9" s="20">
        <v>6</v>
      </c>
      <c r="B9" s="20" t="s">
        <v>139</v>
      </c>
      <c r="C9" s="22" t="e">
        <f>#REF!</f>
        <v>#REF!</v>
      </c>
      <c r="D9" s="22">
        <v>9352</v>
      </c>
      <c r="E9" s="22">
        <v>8577</v>
      </c>
      <c r="F9" s="22">
        <v>8662</v>
      </c>
      <c r="G9" s="22">
        <v>9378</v>
      </c>
      <c r="H9" s="22">
        <v>9082</v>
      </c>
      <c r="I9" s="22">
        <v>9939</v>
      </c>
      <c r="J9" s="22">
        <v>9290</v>
      </c>
      <c r="K9" s="22">
        <v>9694</v>
      </c>
      <c r="L9" s="22">
        <v>10402</v>
      </c>
      <c r="M9" s="22">
        <v>9287</v>
      </c>
      <c r="N9" s="22">
        <v>10379</v>
      </c>
      <c r="O9" s="22">
        <v>9167</v>
      </c>
      <c r="P9" s="22">
        <v>10873</v>
      </c>
      <c r="Q9" s="22">
        <v>9817</v>
      </c>
      <c r="R9" s="22">
        <v>8990</v>
      </c>
      <c r="S9" s="22">
        <v>9327</v>
      </c>
      <c r="T9" s="22">
        <v>9327</v>
      </c>
      <c r="U9" s="22">
        <v>10770</v>
      </c>
      <c r="V9" s="22">
        <v>10001</v>
      </c>
      <c r="W9" s="22">
        <v>11326</v>
      </c>
      <c r="X9" s="22">
        <v>8945</v>
      </c>
      <c r="Y9" s="22">
        <v>5816</v>
      </c>
      <c r="Z9" s="22">
        <v>7877</v>
      </c>
      <c r="AA9" s="22">
        <v>8078</v>
      </c>
      <c r="AB9" s="22">
        <v>8574</v>
      </c>
      <c r="AC9" s="22">
        <v>8400</v>
      </c>
      <c r="AD9" s="22">
        <v>9007</v>
      </c>
    </row>
    <row r="10" spans="1:31" ht="23.25" customHeight="1" x14ac:dyDescent="0.25">
      <c r="A10" s="20">
        <v>7</v>
      </c>
      <c r="B10" s="20" t="s">
        <v>140</v>
      </c>
      <c r="C10" s="22">
        <f>'[1]А-14'!L77</f>
        <v>61235</v>
      </c>
      <c r="D10" s="22">
        <v>61235</v>
      </c>
      <c r="E10" s="22">
        <v>61235</v>
      </c>
      <c r="F10" s="22">
        <v>61235</v>
      </c>
      <c r="G10" s="22">
        <v>59311</v>
      </c>
      <c r="H10" s="22">
        <v>61235</v>
      </c>
      <c r="I10" s="22">
        <v>61235</v>
      </c>
      <c r="J10" s="22">
        <v>61235</v>
      </c>
      <c r="K10" s="22">
        <v>61569</v>
      </c>
      <c r="L10" s="22">
        <v>66009</v>
      </c>
      <c r="M10" s="22">
        <v>55042</v>
      </c>
      <c r="N10" s="22">
        <v>60327</v>
      </c>
      <c r="O10" s="22">
        <v>54602</v>
      </c>
      <c r="P10" s="22">
        <v>56162</v>
      </c>
      <c r="Q10" s="22">
        <v>59620</v>
      </c>
      <c r="R10" s="22">
        <v>56636</v>
      </c>
      <c r="S10" s="22">
        <v>61798</v>
      </c>
      <c r="T10" s="22">
        <v>61798</v>
      </c>
      <c r="U10" s="22">
        <v>62483</v>
      </c>
      <c r="V10" s="22">
        <v>64679</v>
      </c>
      <c r="W10" s="22">
        <v>75147</v>
      </c>
      <c r="X10" s="22">
        <v>55596</v>
      </c>
      <c r="Y10" s="22">
        <v>43044</v>
      </c>
      <c r="Z10" s="22">
        <v>55700</v>
      </c>
      <c r="AA10" s="22">
        <v>60923</v>
      </c>
      <c r="AB10" s="22">
        <v>50719</v>
      </c>
      <c r="AC10" s="22">
        <v>46589</v>
      </c>
      <c r="AD10" s="22">
        <v>50841</v>
      </c>
    </row>
    <row r="11" spans="1:31" ht="23.25" customHeight="1" x14ac:dyDescent="0.25">
      <c r="A11" s="35"/>
      <c r="B11" s="35" t="s">
        <v>7</v>
      </c>
      <c r="C11" s="36" t="e">
        <f>SUM(C4:C10)</f>
        <v>#REF!</v>
      </c>
      <c r="D11" s="36">
        <v>180974</v>
      </c>
      <c r="E11" s="36">
        <f>SUM(E4:E10)</f>
        <v>176242</v>
      </c>
      <c r="F11" s="36">
        <v>180605</v>
      </c>
      <c r="G11" s="36">
        <v>176329</v>
      </c>
      <c r="H11" s="36">
        <v>179697</v>
      </c>
      <c r="I11" s="36">
        <v>190445</v>
      </c>
      <c r="J11" s="36">
        <v>183113</v>
      </c>
      <c r="K11" s="36">
        <v>188706</v>
      </c>
      <c r="L11" s="36">
        <f>SUM(L4:L10)</f>
        <v>206796</v>
      </c>
      <c r="M11" s="36">
        <f>SUM(M4:M10)</f>
        <v>168638</v>
      </c>
      <c r="N11" s="36">
        <f>SUM(N4:N10)</f>
        <v>187803</v>
      </c>
      <c r="O11" s="36">
        <f>SUM(O4:O10)</f>
        <v>171943</v>
      </c>
      <c r="P11" s="36">
        <f t="shared" ref="P11:AD11" si="0">SUM(P4:P10)</f>
        <v>170638</v>
      </c>
      <c r="Q11" s="36">
        <f t="shared" si="0"/>
        <v>189525.59</v>
      </c>
      <c r="R11" s="36">
        <f t="shared" si="0"/>
        <v>175347.41</v>
      </c>
      <c r="S11" s="36">
        <f t="shared" si="0"/>
        <v>186357</v>
      </c>
      <c r="T11" s="36">
        <f t="shared" si="0"/>
        <v>186357</v>
      </c>
      <c r="U11" s="36">
        <f t="shared" si="0"/>
        <v>199442</v>
      </c>
      <c r="V11" s="36">
        <f t="shared" si="0"/>
        <v>180188</v>
      </c>
      <c r="W11" s="36">
        <f t="shared" si="0"/>
        <v>208590</v>
      </c>
      <c r="X11" s="36">
        <f t="shared" si="0"/>
        <v>207380</v>
      </c>
      <c r="Y11" s="36">
        <f t="shared" si="0"/>
        <v>137227</v>
      </c>
      <c r="Z11" s="36">
        <f t="shared" si="0"/>
        <v>178078</v>
      </c>
      <c r="AA11" s="36">
        <f t="shared" si="0"/>
        <v>187730</v>
      </c>
      <c r="AB11" s="36">
        <f t="shared" si="0"/>
        <v>160017</v>
      </c>
      <c r="AC11" s="36">
        <f t="shared" si="0"/>
        <v>166152</v>
      </c>
      <c r="AD11" s="36">
        <f t="shared" si="0"/>
        <v>176448</v>
      </c>
      <c r="AE11" s="32">
        <f>Q11-P11</f>
        <v>18887.589999999997</v>
      </c>
    </row>
    <row r="12" spans="1:31" ht="23.25" customHeight="1" x14ac:dyDescent="0.25">
      <c r="A12" s="20">
        <v>8</v>
      </c>
      <c r="B12" s="20" t="s">
        <v>141</v>
      </c>
      <c r="C12" s="22" t="e">
        <f>#REF!</f>
        <v>#REF!</v>
      </c>
      <c r="D12" s="22">
        <v>9550</v>
      </c>
      <c r="E12" s="22">
        <v>8027</v>
      </c>
      <c r="F12" s="22">
        <v>7857</v>
      </c>
      <c r="G12" s="22">
        <v>8210</v>
      </c>
      <c r="H12" s="22">
        <v>7438</v>
      </c>
      <c r="I12" s="22">
        <v>7994</v>
      </c>
      <c r="J12" s="22">
        <v>6038</v>
      </c>
      <c r="K12" s="22">
        <v>8045</v>
      </c>
      <c r="L12" s="22">
        <v>8962</v>
      </c>
      <c r="M12" s="22">
        <v>6841</v>
      </c>
      <c r="N12" s="22">
        <v>7396</v>
      </c>
      <c r="O12" s="22">
        <v>6704</v>
      </c>
      <c r="P12" s="22">
        <v>7550</v>
      </c>
      <c r="Q12" s="22">
        <v>7611</v>
      </c>
      <c r="R12" s="22">
        <v>6818</v>
      </c>
      <c r="S12" s="22">
        <v>7466</v>
      </c>
      <c r="T12" s="22">
        <v>7466</v>
      </c>
      <c r="U12" s="22">
        <v>8062</v>
      </c>
      <c r="V12" s="22">
        <v>5357</v>
      </c>
      <c r="W12" s="22">
        <v>8132</v>
      </c>
      <c r="X12" s="22">
        <v>11799</v>
      </c>
      <c r="Y12" s="22">
        <v>4317</v>
      </c>
      <c r="Z12" s="22">
        <v>5387.9</v>
      </c>
      <c r="AA12" s="22">
        <v>7468</v>
      </c>
      <c r="AB12" s="22">
        <v>5420</v>
      </c>
      <c r="AC12" s="22">
        <v>9022</v>
      </c>
      <c r="AD12" s="22">
        <v>6222</v>
      </c>
    </row>
    <row r="13" spans="1:31" ht="23.25" customHeight="1" x14ac:dyDescent="0.25">
      <c r="A13" s="20">
        <v>9</v>
      </c>
      <c r="B13" s="20" t="s">
        <v>142</v>
      </c>
      <c r="C13" s="22" t="e">
        <f>'А-15'!#REF!</f>
        <v>#REF!</v>
      </c>
      <c r="D13" s="22">
        <v>16108</v>
      </c>
      <c r="E13" s="22">
        <v>15909</v>
      </c>
      <c r="F13" s="22">
        <v>15896</v>
      </c>
      <c r="G13" s="22">
        <v>15706</v>
      </c>
      <c r="H13" s="22">
        <v>15287</v>
      </c>
      <c r="I13" s="22">
        <v>16407</v>
      </c>
      <c r="J13" s="22">
        <v>18055</v>
      </c>
      <c r="K13" s="22">
        <v>15110</v>
      </c>
      <c r="L13" s="22">
        <v>18405</v>
      </c>
      <c r="M13" s="22">
        <v>14493</v>
      </c>
      <c r="N13" s="22">
        <v>16596</v>
      </c>
      <c r="O13" s="22">
        <v>16480</v>
      </c>
      <c r="P13" s="22">
        <v>14916.100000000002</v>
      </c>
      <c r="Q13" s="22">
        <v>13145.899999999998</v>
      </c>
      <c r="R13" s="22">
        <v>16429.599999999999</v>
      </c>
      <c r="S13" s="22">
        <v>13389.000000000002</v>
      </c>
      <c r="T13" s="22">
        <v>13389.000000000002</v>
      </c>
      <c r="U13" s="22">
        <v>16371</v>
      </c>
      <c r="V13" s="22">
        <v>13597</v>
      </c>
      <c r="W13" s="22">
        <v>13455</v>
      </c>
      <c r="X13" s="22">
        <v>17437</v>
      </c>
      <c r="Y13" s="22">
        <v>10863</v>
      </c>
      <c r="Z13" s="22" t="e">
        <f>'А-15'!#REF!</f>
        <v>#REF!</v>
      </c>
      <c r="AA13" s="22">
        <v>15004</v>
      </c>
      <c r="AB13" s="22">
        <v>12987</v>
      </c>
      <c r="AC13" s="22">
        <v>11967</v>
      </c>
      <c r="AD13" s="22">
        <v>13236</v>
      </c>
    </row>
    <row r="14" spans="1:31" ht="23.25" customHeight="1" x14ac:dyDescent="0.25">
      <c r="A14" s="20">
        <v>10</v>
      </c>
      <c r="B14" s="20" t="s">
        <v>143</v>
      </c>
      <c r="C14" s="22" t="e">
        <f>'А-19'!#REF!</f>
        <v>#REF!</v>
      </c>
      <c r="D14" s="22">
        <v>9485</v>
      </c>
      <c r="E14" s="22">
        <v>9169</v>
      </c>
      <c r="F14" s="22">
        <v>9188</v>
      </c>
      <c r="G14" s="22">
        <v>9345</v>
      </c>
      <c r="H14" s="22">
        <v>9055</v>
      </c>
      <c r="I14" s="22">
        <v>9962</v>
      </c>
      <c r="J14" s="22">
        <v>10760</v>
      </c>
      <c r="K14" s="22">
        <v>9878</v>
      </c>
      <c r="L14" s="22">
        <v>11305</v>
      </c>
      <c r="M14" s="22">
        <v>9558</v>
      </c>
      <c r="N14" s="22">
        <v>10728</v>
      </c>
      <c r="O14" s="22">
        <v>9547</v>
      </c>
      <c r="P14" s="22">
        <v>9701</v>
      </c>
      <c r="Q14" s="22">
        <v>9141</v>
      </c>
      <c r="R14" s="22">
        <v>9637.5999999999985</v>
      </c>
      <c r="S14" s="22">
        <v>8857.5</v>
      </c>
      <c r="T14" s="22">
        <v>8857.5</v>
      </c>
      <c r="U14" s="22">
        <v>9236.5000000000036</v>
      </c>
      <c r="V14" s="22">
        <v>6983</v>
      </c>
      <c r="W14" s="22">
        <v>7835</v>
      </c>
      <c r="X14" s="22">
        <v>9857</v>
      </c>
      <c r="Y14" s="22">
        <v>5945</v>
      </c>
      <c r="Z14" s="22" t="e">
        <f>'А-19'!#REF!</f>
        <v>#REF!</v>
      </c>
      <c r="AA14" s="22">
        <v>8346</v>
      </c>
      <c r="AB14" s="22">
        <v>6976</v>
      </c>
      <c r="AC14" s="22">
        <v>15400</v>
      </c>
      <c r="AD14" s="22">
        <v>9206</v>
      </c>
    </row>
    <row r="15" spans="1:31" ht="23.25" customHeight="1" x14ac:dyDescent="0.25">
      <c r="A15" s="20">
        <v>11</v>
      </c>
      <c r="B15" s="20" t="s">
        <v>144</v>
      </c>
      <c r="C15" s="22" t="e">
        <f>'А-20'!#REF!</f>
        <v>#REF!</v>
      </c>
      <c r="D15" s="22">
        <v>11883</v>
      </c>
      <c r="E15" s="22">
        <v>11714</v>
      </c>
      <c r="F15" s="22">
        <v>11316</v>
      </c>
      <c r="G15" s="22">
        <v>11569</v>
      </c>
      <c r="H15" s="22">
        <v>11519</v>
      </c>
      <c r="I15" s="22">
        <v>11924</v>
      </c>
      <c r="J15" s="22">
        <v>12135</v>
      </c>
      <c r="K15" s="22">
        <v>11699</v>
      </c>
      <c r="L15" s="22">
        <v>12212</v>
      </c>
      <c r="M15" s="22">
        <v>10212</v>
      </c>
      <c r="N15" s="22">
        <v>11762</v>
      </c>
      <c r="O15" s="22">
        <v>9852</v>
      </c>
      <c r="P15" s="22">
        <v>11863</v>
      </c>
      <c r="Q15" s="22">
        <v>9452</v>
      </c>
      <c r="R15" s="22">
        <v>10642</v>
      </c>
      <c r="S15" s="22">
        <v>10265</v>
      </c>
      <c r="T15" s="22">
        <v>10265</v>
      </c>
      <c r="U15" s="22">
        <v>10510</v>
      </c>
      <c r="V15" s="22">
        <v>10542</v>
      </c>
      <c r="W15" s="22">
        <v>10389</v>
      </c>
      <c r="X15" s="22">
        <v>11460</v>
      </c>
      <c r="Y15" s="22">
        <v>8312</v>
      </c>
      <c r="Z15" s="22" t="e">
        <f>'А-20'!#REF!</f>
        <v>#REF!</v>
      </c>
      <c r="AA15" s="22">
        <v>9187</v>
      </c>
      <c r="AB15" s="22">
        <v>7456</v>
      </c>
      <c r="AC15" s="22">
        <v>7331</v>
      </c>
      <c r="AD15" s="22">
        <v>2573</v>
      </c>
    </row>
    <row r="16" spans="1:31" ht="23.25" customHeight="1" x14ac:dyDescent="0.25">
      <c r="A16" s="20">
        <v>12</v>
      </c>
      <c r="B16" s="20" t="s">
        <v>145</v>
      </c>
      <c r="C16" s="22">
        <f>'А-24'!E12</f>
        <v>8451</v>
      </c>
      <c r="D16" s="22">
        <v>9157</v>
      </c>
      <c r="E16" s="22">
        <v>8593</v>
      </c>
      <c r="F16" s="22">
        <v>8203</v>
      </c>
      <c r="G16" s="22">
        <v>8506</v>
      </c>
      <c r="H16" s="22">
        <v>8304</v>
      </c>
      <c r="I16" s="22">
        <v>8258</v>
      </c>
      <c r="J16" s="22">
        <v>9285</v>
      </c>
      <c r="K16" s="22">
        <v>8892</v>
      </c>
      <c r="L16" s="22">
        <v>9750</v>
      </c>
      <c r="M16" s="22">
        <v>7744</v>
      </c>
      <c r="N16" s="22">
        <v>9504</v>
      </c>
      <c r="O16" s="22">
        <v>7914</v>
      </c>
      <c r="P16" s="22">
        <v>8151</v>
      </c>
      <c r="Q16" s="22">
        <v>8660</v>
      </c>
      <c r="R16" s="22">
        <v>8109</v>
      </c>
      <c r="S16" s="22">
        <v>8163</v>
      </c>
      <c r="T16" s="22">
        <v>8163</v>
      </c>
      <c r="U16" s="22">
        <v>9620</v>
      </c>
      <c r="V16" s="22">
        <v>8259</v>
      </c>
      <c r="W16" s="22">
        <v>8498</v>
      </c>
      <c r="X16" s="22">
        <v>9186</v>
      </c>
      <c r="Y16" s="22">
        <v>6609</v>
      </c>
      <c r="Z16" s="22" t="e">
        <f>'[2]А-24'!#REF!</f>
        <v>#REF!</v>
      </c>
      <c r="AA16" s="22">
        <v>7463</v>
      </c>
      <c r="AB16" s="22">
        <v>6763</v>
      </c>
      <c r="AC16" s="22">
        <v>5743</v>
      </c>
      <c r="AD16" s="22">
        <v>2606</v>
      </c>
    </row>
    <row r="17" spans="1:31" ht="23.25" customHeight="1" x14ac:dyDescent="0.25">
      <c r="A17" s="20">
        <v>13</v>
      </c>
      <c r="B17" s="20" t="s">
        <v>146</v>
      </c>
      <c r="C17" s="22" t="e">
        <f>#REF!</f>
        <v>#REF!</v>
      </c>
      <c r="D17" s="22">
        <v>2846</v>
      </c>
      <c r="E17" s="22">
        <v>2746</v>
      </c>
      <c r="F17" s="22">
        <v>2597</v>
      </c>
      <c r="G17" s="22">
        <v>2800</v>
      </c>
      <c r="H17" s="22">
        <v>2602</v>
      </c>
      <c r="I17" s="22">
        <v>2824</v>
      </c>
      <c r="J17" s="22">
        <v>2575</v>
      </c>
      <c r="K17" s="22">
        <v>3304.8999999999996</v>
      </c>
      <c r="L17" s="22">
        <v>3128.1000000000004</v>
      </c>
      <c r="M17" s="22">
        <v>2502</v>
      </c>
      <c r="N17" s="22">
        <v>2606</v>
      </c>
      <c r="O17" s="22">
        <v>2285</v>
      </c>
      <c r="P17" s="22">
        <v>2834</v>
      </c>
      <c r="Q17" s="22">
        <v>2385</v>
      </c>
      <c r="R17" s="22">
        <v>2404</v>
      </c>
      <c r="S17" s="22">
        <v>2582</v>
      </c>
      <c r="T17" s="22">
        <v>2582</v>
      </c>
      <c r="U17" s="22">
        <v>2889</v>
      </c>
      <c r="V17" s="22">
        <v>2319</v>
      </c>
      <c r="W17" s="22">
        <v>2094</v>
      </c>
      <c r="X17" s="22">
        <v>2870</v>
      </c>
      <c r="Y17" s="22">
        <v>1766</v>
      </c>
      <c r="Z17" s="22" t="e">
        <f>'[2]А-25'!#REF!</f>
        <v>#REF!</v>
      </c>
      <c r="AA17" s="22">
        <v>2340</v>
      </c>
      <c r="AB17" s="22">
        <v>1773</v>
      </c>
      <c r="AC17" s="22">
        <v>2111</v>
      </c>
      <c r="AD17" s="22">
        <v>1521</v>
      </c>
    </row>
    <row r="18" spans="1:31" ht="23.25" customHeight="1" x14ac:dyDescent="0.25">
      <c r="A18" s="20">
        <v>14</v>
      </c>
      <c r="B18" s="20" t="s">
        <v>147</v>
      </c>
      <c r="C18" s="22">
        <f>'А-27'!E12</f>
        <v>3392</v>
      </c>
      <c r="D18" s="22">
        <v>3161.7999999999993</v>
      </c>
      <c r="E18" s="22">
        <v>3123</v>
      </c>
      <c r="F18" s="22">
        <v>3204</v>
      </c>
      <c r="G18" s="22">
        <v>3275</v>
      </c>
      <c r="H18" s="22">
        <v>3158</v>
      </c>
      <c r="I18" s="22">
        <v>3102</v>
      </c>
      <c r="J18" s="22">
        <v>2678</v>
      </c>
      <c r="K18" s="22">
        <v>3404</v>
      </c>
      <c r="L18" s="22">
        <v>2987</v>
      </c>
      <c r="M18" s="22">
        <v>2413</v>
      </c>
      <c r="N18" s="22">
        <v>2358</v>
      </c>
      <c r="O18" s="22">
        <v>2130</v>
      </c>
      <c r="P18" s="22">
        <v>2566</v>
      </c>
      <c r="Q18" s="22">
        <v>2254</v>
      </c>
      <c r="R18" s="22">
        <v>1410</v>
      </c>
      <c r="S18" s="22">
        <v>1332</v>
      </c>
      <c r="T18" s="22">
        <v>1332</v>
      </c>
      <c r="U18" s="22">
        <v>1379.1999999999998</v>
      </c>
      <c r="V18" s="22">
        <v>1100</v>
      </c>
      <c r="W18" s="22">
        <v>1203</v>
      </c>
      <c r="X18" s="22">
        <v>1119</v>
      </c>
      <c r="Y18" s="22">
        <v>924</v>
      </c>
      <c r="Z18" s="22" t="e">
        <f>'А-27'!#REF!</f>
        <v>#REF!</v>
      </c>
      <c r="AA18" s="22">
        <v>272</v>
      </c>
      <c r="AB18" s="37">
        <v>0</v>
      </c>
      <c r="AC18" s="37">
        <v>0</v>
      </c>
      <c r="AD18" s="37">
        <v>0</v>
      </c>
    </row>
    <row r="19" spans="1:31" ht="23.25" customHeight="1" x14ac:dyDescent="0.25">
      <c r="A19" s="20">
        <v>15</v>
      </c>
      <c r="B19" s="20" t="s">
        <v>148</v>
      </c>
      <c r="C19" s="22" t="e">
        <f>#REF!</f>
        <v>#REF!</v>
      </c>
      <c r="D19" s="22">
        <v>3274</v>
      </c>
      <c r="E19" s="22">
        <v>3257</v>
      </c>
      <c r="F19" s="22">
        <v>3116</v>
      </c>
      <c r="G19" s="22">
        <v>3363</v>
      </c>
      <c r="H19" s="22">
        <v>3880</v>
      </c>
      <c r="I19" s="22">
        <v>4347</v>
      </c>
      <c r="J19" s="22">
        <v>3471</v>
      </c>
      <c r="K19" s="22">
        <v>3804</v>
      </c>
      <c r="L19" s="22">
        <v>3537</v>
      </c>
      <c r="M19" s="22">
        <v>2725</v>
      </c>
      <c r="N19" s="22">
        <v>2963</v>
      </c>
      <c r="O19" s="22">
        <v>2692</v>
      </c>
      <c r="P19" s="22">
        <v>3224</v>
      </c>
      <c r="Q19" s="22">
        <v>2569</v>
      </c>
      <c r="R19" s="22">
        <v>2707</v>
      </c>
      <c r="S19" s="22">
        <v>3049</v>
      </c>
      <c r="T19" s="22">
        <v>3049</v>
      </c>
      <c r="U19" s="22">
        <v>3649.0999999999995</v>
      </c>
      <c r="V19" s="22">
        <v>2876</v>
      </c>
      <c r="W19" s="22">
        <v>2739</v>
      </c>
      <c r="X19" s="22">
        <v>3511</v>
      </c>
      <c r="Y19" s="22">
        <v>2212</v>
      </c>
      <c r="Z19" s="22" t="e">
        <f>#REF!</f>
        <v>#REF!</v>
      </c>
      <c r="AA19" s="22">
        <v>2873</v>
      </c>
      <c r="AB19" s="22">
        <v>2297</v>
      </c>
      <c r="AC19" s="22">
        <v>2630</v>
      </c>
      <c r="AD19" s="22">
        <v>1838</v>
      </c>
    </row>
    <row r="20" spans="1:31" ht="23.25" customHeight="1" x14ac:dyDescent="0.25">
      <c r="A20" s="20">
        <v>16</v>
      </c>
      <c r="B20" s="20" t="s">
        <v>149</v>
      </c>
      <c r="C20" s="22">
        <f>'А-29'!E12</f>
        <v>3380</v>
      </c>
      <c r="D20" s="22">
        <v>3298</v>
      </c>
      <c r="E20" s="22">
        <v>3057</v>
      </c>
      <c r="F20" s="22">
        <v>2913</v>
      </c>
      <c r="G20" s="22">
        <v>2909</v>
      </c>
      <c r="H20" s="22">
        <v>3033</v>
      </c>
      <c r="I20" s="22">
        <v>3151</v>
      </c>
      <c r="J20" s="22">
        <v>3315</v>
      </c>
      <c r="K20" s="22">
        <v>3262</v>
      </c>
      <c r="L20" s="22">
        <v>3406</v>
      </c>
      <c r="M20" s="22">
        <v>2384.7999999999993</v>
      </c>
      <c r="N20" s="22">
        <v>3459</v>
      </c>
      <c r="O20" s="22">
        <v>2515</v>
      </c>
      <c r="P20" s="22">
        <v>3165</v>
      </c>
      <c r="Q20" s="22">
        <v>2749</v>
      </c>
      <c r="R20" s="22">
        <v>2838</v>
      </c>
      <c r="S20" s="22">
        <v>2886</v>
      </c>
      <c r="T20" s="22">
        <v>2886</v>
      </c>
      <c r="U20" s="22">
        <v>2998</v>
      </c>
      <c r="V20" s="22">
        <v>2816</v>
      </c>
      <c r="W20" s="22">
        <v>3222</v>
      </c>
      <c r="X20" s="22">
        <v>3499</v>
      </c>
      <c r="Y20" s="22">
        <v>2252</v>
      </c>
      <c r="Z20" s="22" t="e">
        <f>'А-29'!#REF!</f>
        <v>#REF!</v>
      </c>
      <c r="AA20" s="22">
        <v>2966</v>
      </c>
      <c r="AB20" s="22">
        <v>2255</v>
      </c>
      <c r="AC20" s="22">
        <v>2638</v>
      </c>
      <c r="AD20" s="22">
        <v>2439</v>
      </c>
    </row>
    <row r="21" spans="1:31" ht="23.25" customHeight="1" x14ac:dyDescent="0.25">
      <c r="A21" s="20">
        <v>17</v>
      </c>
      <c r="B21" s="20" t="s">
        <v>150</v>
      </c>
      <c r="C21" s="22" t="e">
        <f>#REF!</f>
        <v>#REF!</v>
      </c>
      <c r="D21" s="22">
        <v>5080.5000000000018</v>
      </c>
      <c r="E21" s="22">
        <v>4853</v>
      </c>
      <c r="F21" s="22">
        <v>4874</v>
      </c>
      <c r="G21" s="22">
        <v>4880</v>
      </c>
      <c r="H21" s="22">
        <v>4701</v>
      </c>
      <c r="I21" s="22">
        <v>4430.3999999999996</v>
      </c>
      <c r="J21" s="22">
        <v>3969.6000000000004</v>
      </c>
      <c r="K21" s="22">
        <v>4596</v>
      </c>
      <c r="L21" s="22">
        <v>4797</v>
      </c>
      <c r="M21" s="22">
        <v>3753</v>
      </c>
      <c r="N21" s="22">
        <v>3798</v>
      </c>
      <c r="O21" s="22">
        <v>3707</v>
      </c>
      <c r="P21" s="22">
        <v>4331</v>
      </c>
      <c r="Q21" s="22">
        <v>3563</v>
      </c>
      <c r="R21" s="22">
        <v>3360</v>
      </c>
      <c r="S21" s="22">
        <v>3400</v>
      </c>
      <c r="T21" s="22">
        <v>3400</v>
      </c>
      <c r="U21" s="22">
        <v>3629</v>
      </c>
      <c r="V21" s="22">
        <v>3061</v>
      </c>
      <c r="W21" s="22">
        <v>2950</v>
      </c>
      <c r="X21" s="22">
        <v>2922</v>
      </c>
      <c r="Y21" s="22">
        <v>1725</v>
      </c>
      <c r="Z21" s="22" t="e">
        <f>'[3]А-30'!#REF!</f>
        <v>#REF!</v>
      </c>
      <c r="AA21" s="22">
        <v>1026</v>
      </c>
      <c r="AB21" s="37">
        <v>0</v>
      </c>
      <c r="AC21" s="37">
        <v>0</v>
      </c>
      <c r="AD21" s="37">
        <v>0</v>
      </c>
    </row>
    <row r="22" spans="1:31" ht="23.25" customHeight="1" x14ac:dyDescent="0.25">
      <c r="A22" s="20">
        <v>18</v>
      </c>
      <c r="B22" s="20" t="s">
        <v>184</v>
      </c>
      <c r="C22" s="22" t="e">
        <f>#REF!</f>
        <v>#REF!</v>
      </c>
      <c r="D22" s="22">
        <v>7074</v>
      </c>
      <c r="E22" s="22">
        <v>6641</v>
      </c>
      <c r="F22" s="22">
        <v>6264</v>
      </c>
      <c r="G22" s="22">
        <v>6472</v>
      </c>
      <c r="H22" s="22">
        <v>6360</v>
      </c>
      <c r="I22" s="22">
        <v>6703</v>
      </c>
      <c r="J22" s="22">
        <v>6830</v>
      </c>
      <c r="K22" s="22">
        <v>7090</v>
      </c>
      <c r="L22" s="22">
        <v>6568</v>
      </c>
      <c r="M22" s="22">
        <v>4350</v>
      </c>
      <c r="N22" s="22">
        <v>6786</v>
      </c>
      <c r="O22" s="22">
        <v>5751</v>
      </c>
      <c r="P22" s="22">
        <v>5056</v>
      </c>
      <c r="Q22" s="22">
        <v>3560</v>
      </c>
      <c r="R22" s="22">
        <v>7947.3</v>
      </c>
      <c r="S22" s="22">
        <v>730.8</v>
      </c>
      <c r="T22" s="22">
        <v>730.8</v>
      </c>
      <c r="U22" s="22">
        <v>237.1</v>
      </c>
      <c r="V22" s="22">
        <v>211</v>
      </c>
      <c r="W22" s="22"/>
      <c r="X22" s="22"/>
      <c r="Y22" s="22"/>
      <c r="Z22" s="22"/>
      <c r="AA22" s="22"/>
      <c r="AB22" s="37"/>
      <c r="AC22" s="37"/>
      <c r="AD22" s="37"/>
    </row>
    <row r="23" spans="1:31" ht="23.25" customHeight="1" x14ac:dyDescent="0.25">
      <c r="A23" s="20">
        <v>19</v>
      </c>
      <c r="B23" s="20" t="s">
        <v>251</v>
      </c>
      <c r="C23" s="22" t="e">
        <f>#REF!</f>
        <v>#REF!</v>
      </c>
      <c r="D23" s="22">
        <v>4689</v>
      </c>
      <c r="E23" s="22">
        <v>3446</v>
      </c>
      <c r="F23" s="22">
        <v>2745</v>
      </c>
      <c r="G23" s="22">
        <v>2057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37"/>
      <c r="AC23" s="37"/>
      <c r="AD23" s="37"/>
    </row>
    <row r="24" spans="1:31" ht="23.25" customHeight="1" x14ac:dyDescent="0.25">
      <c r="A24" s="35"/>
      <c r="B24" s="35" t="s">
        <v>7</v>
      </c>
      <c r="C24" s="36" t="e">
        <f>SUM(C12:C23)</f>
        <v>#REF!</v>
      </c>
      <c r="D24" s="36">
        <v>85606.3</v>
      </c>
      <c r="E24" s="36">
        <f>SUM(E12:E23)</f>
        <v>80535</v>
      </c>
      <c r="F24" s="36">
        <v>78173</v>
      </c>
      <c r="G24" s="36">
        <v>79092</v>
      </c>
      <c r="H24" s="36">
        <v>75337</v>
      </c>
      <c r="I24" s="36">
        <v>79102.399999999994</v>
      </c>
      <c r="J24" s="36">
        <v>79111.600000000006</v>
      </c>
      <c r="K24" s="36">
        <v>79084.899999999994</v>
      </c>
      <c r="L24" s="36">
        <f>SUM(L12:L22)</f>
        <v>85057.1</v>
      </c>
      <c r="M24" s="36">
        <f>SUM(M12:M22)</f>
        <v>66975.8</v>
      </c>
      <c r="N24" s="36">
        <f>SUM(N12:N22)</f>
        <v>77956</v>
      </c>
      <c r="O24" s="36">
        <f>SUM(O12:O22)</f>
        <v>69577</v>
      </c>
      <c r="P24" s="36">
        <f t="shared" ref="P24:U24" si="1">SUM(P13:P22)</f>
        <v>65807.100000000006</v>
      </c>
      <c r="Q24" s="36">
        <f t="shared" si="1"/>
        <v>57478.899999999994</v>
      </c>
      <c r="R24" s="36">
        <f t="shared" si="1"/>
        <v>65484.5</v>
      </c>
      <c r="S24" s="36">
        <f t="shared" si="1"/>
        <v>54654.3</v>
      </c>
      <c r="T24" s="36">
        <f t="shared" si="1"/>
        <v>54654.3</v>
      </c>
      <c r="U24" s="36">
        <f t="shared" si="1"/>
        <v>60518.899999999994</v>
      </c>
      <c r="V24" s="36">
        <f t="shared" ref="V24:AD24" si="2">SUM(V13:V22)</f>
        <v>51764</v>
      </c>
      <c r="W24" s="36">
        <f t="shared" si="2"/>
        <v>52385</v>
      </c>
      <c r="X24" s="36">
        <f t="shared" si="2"/>
        <v>61861</v>
      </c>
      <c r="Y24" s="36">
        <f t="shared" si="2"/>
        <v>40608</v>
      </c>
      <c r="Z24" s="36" t="e">
        <f t="shared" si="2"/>
        <v>#REF!</v>
      </c>
      <c r="AA24" s="36">
        <f t="shared" si="2"/>
        <v>49477</v>
      </c>
      <c r="AB24" s="36">
        <f t="shared" si="2"/>
        <v>40507</v>
      </c>
      <c r="AC24" s="36">
        <f t="shared" si="2"/>
        <v>47820</v>
      </c>
      <c r="AD24" s="36">
        <f t="shared" si="2"/>
        <v>33419</v>
      </c>
      <c r="AE24" s="32">
        <f>Q24-P24</f>
        <v>-8328.2000000000116</v>
      </c>
    </row>
    <row r="25" spans="1:31" ht="23.25" customHeight="1" x14ac:dyDescent="0.25">
      <c r="A25" s="38"/>
      <c r="B25" s="38" t="s">
        <v>151</v>
      </c>
      <c r="C25" s="39" t="e">
        <f>C11+C24</f>
        <v>#REF!</v>
      </c>
      <c r="D25" s="39">
        <f>D11+D24</f>
        <v>266580.3</v>
      </c>
      <c r="E25" s="39">
        <f>E11+E24</f>
        <v>256777</v>
      </c>
      <c r="F25" s="39">
        <f>F11+F24</f>
        <v>258778</v>
      </c>
      <c r="G25" s="39">
        <f>G11+G24</f>
        <v>255421</v>
      </c>
      <c r="H25" s="39">
        <v>255034</v>
      </c>
      <c r="I25" s="39">
        <v>269547.40000000002</v>
      </c>
      <c r="J25" s="39">
        <v>262224.59999999998</v>
      </c>
      <c r="K25" s="39">
        <v>267790.90000000002</v>
      </c>
      <c r="L25" s="39">
        <f>L11+L24</f>
        <v>291853.09999999998</v>
      </c>
      <c r="M25" s="39">
        <v>235613.8</v>
      </c>
      <c r="N25" s="39">
        <v>265759</v>
      </c>
      <c r="O25" s="39">
        <v>241520</v>
      </c>
      <c r="P25" s="39">
        <f t="shared" ref="P25:U25" si="3">P11+P24</f>
        <v>236445.1</v>
      </c>
      <c r="Q25" s="39">
        <f t="shared" si="3"/>
        <v>247004.49</v>
      </c>
      <c r="R25" s="39">
        <f t="shared" si="3"/>
        <v>240831.91</v>
      </c>
      <c r="S25" s="39">
        <f t="shared" si="3"/>
        <v>241011.3</v>
      </c>
      <c r="T25" s="39">
        <f t="shared" si="3"/>
        <v>241011.3</v>
      </c>
      <c r="U25" s="39">
        <f t="shared" si="3"/>
        <v>259960.9</v>
      </c>
      <c r="V25" s="39">
        <f t="shared" ref="V25:AA25" si="4">V11+V24</f>
        <v>231952</v>
      </c>
      <c r="W25" s="39">
        <f t="shared" si="4"/>
        <v>260975</v>
      </c>
      <c r="X25" s="39">
        <f t="shared" si="4"/>
        <v>269241</v>
      </c>
      <c r="Y25" s="39">
        <f t="shared" si="4"/>
        <v>177835</v>
      </c>
      <c r="Z25" s="39" t="e">
        <f t="shared" si="4"/>
        <v>#REF!</v>
      </c>
      <c r="AA25" s="39">
        <f t="shared" si="4"/>
        <v>237207</v>
      </c>
      <c r="AB25" s="39">
        <f>AB11+AB24</f>
        <v>200524</v>
      </c>
      <c r="AC25" s="39">
        <f>AC11+AC24</f>
        <v>213972</v>
      </c>
      <c r="AD25" s="39">
        <f>AD11+AD24</f>
        <v>209867</v>
      </c>
    </row>
    <row r="26" spans="1:31" ht="9.75" customHeight="1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AB26" s="32"/>
      <c r="AC26" s="32"/>
    </row>
    <row r="27" spans="1:31" ht="30.75" customHeight="1" x14ac:dyDescent="0.25">
      <c r="A27" s="88" t="s">
        <v>237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63"/>
      <c r="Q27" s="63"/>
      <c r="R27" s="63"/>
      <c r="S27" s="63"/>
      <c r="T27" s="63"/>
      <c r="U27" s="63"/>
      <c r="V27" s="63"/>
      <c r="W27" s="44"/>
      <c r="X27" s="44"/>
      <c r="Y27" s="44"/>
      <c r="Z27" s="44"/>
      <c r="AA27" s="44"/>
      <c r="AB27" s="44"/>
      <c r="AC27" s="32"/>
    </row>
    <row r="28" spans="1:31" ht="10.5" customHeight="1" x14ac:dyDescent="0.25">
      <c r="A28" s="72"/>
      <c r="B28" s="72"/>
      <c r="C28" s="72"/>
      <c r="D28" s="84"/>
      <c r="E28" s="84"/>
      <c r="F28" s="80"/>
      <c r="G28" s="79"/>
      <c r="H28" s="78"/>
      <c r="I28" s="77"/>
      <c r="J28" s="76"/>
      <c r="K28" s="75"/>
      <c r="L28" s="73"/>
      <c r="M28" s="72"/>
      <c r="N28" s="72"/>
      <c r="O28" s="72"/>
      <c r="P28" s="63"/>
      <c r="Q28" s="63"/>
      <c r="R28" s="63"/>
      <c r="S28" s="63"/>
      <c r="T28" s="63"/>
      <c r="U28" s="63"/>
      <c r="V28" s="63"/>
      <c r="W28" s="44"/>
      <c r="X28" s="44"/>
      <c r="Y28" s="44"/>
      <c r="Z28" s="44"/>
      <c r="AA28" s="44"/>
      <c r="AB28" s="44"/>
      <c r="AC28" s="32"/>
    </row>
    <row r="29" spans="1:31" x14ac:dyDescent="0.25">
      <c r="C29" s="71" t="s">
        <v>215</v>
      </c>
      <c r="D29" s="71"/>
      <c r="E29" s="71"/>
      <c r="F29" s="71" t="s">
        <v>215</v>
      </c>
      <c r="G29" s="71"/>
      <c r="H29" s="71" t="s">
        <v>215</v>
      </c>
      <c r="I29" s="71" t="s">
        <v>215</v>
      </c>
      <c r="J29" s="71" t="s">
        <v>215</v>
      </c>
      <c r="K29" s="71" t="s">
        <v>215</v>
      </c>
      <c r="L29" s="71" t="s">
        <v>215</v>
      </c>
      <c r="M29" s="71" t="s">
        <v>215</v>
      </c>
      <c r="N29" s="71" t="s">
        <v>215</v>
      </c>
      <c r="O29" s="71" t="s">
        <v>215</v>
      </c>
      <c r="P29" s="71"/>
    </row>
    <row r="30" spans="1:31" x14ac:dyDescent="0.25">
      <c r="B30" s="69" t="s">
        <v>212</v>
      </c>
      <c r="C30" s="70" t="e">
        <f>SUM(C4:C10)</f>
        <v>#REF!</v>
      </c>
      <c r="D30" s="70">
        <v>180974</v>
      </c>
      <c r="E30" s="70">
        <v>176242</v>
      </c>
      <c r="F30" s="70">
        <f>SUM(F4:F10)</f>
        <v>180605</v>
      </c>
      <c r="G30" s="70">
        <f>SUM(G4:G10)</f>
        <v>176329</v>
      </c>
      <c r="H30" s="70">
        <f>SUM(H4:H10)</f>
        <v>179697</v>
      </c>
      <c r="I30" s="70">
        <f>SUM(I4:I10)</f>
        <v>190445</v>
      </c>
      <c r="J30" s="70">
        <v>183113</v>
      </c>
      <c r="K30" s="70">
        <f>SUM(K4:K10)</f>
        <v>188706</v>
      </c>
      <c r="L30" s="70">
        <f>SUM(L4:L10)</f>
        <v>206796</v>
      </c>
      <c r="M30" s="70">
        <f t="shared" ref="M30:AD30" si="5">SUM(M4:M10)</f>
        <v>168638</v>
      </c>
      <c r="N30" s="70">
        <f t="shared" si="5"/>
        <v>187803</v>
      </c>
      <c r="O30" s="70">
        <f t="shared" si="5"/>
        <v>171943</v>
      </c>
      <c r="P30" s="70">
        <f t="shared" si="5"/>
        <v>170638</v>
      </c>
      <c r="Q30" s="70">
        <f t="shared" si="5"/>
        <v>189525.59</v>
      </c>
      <c r="R30" s="70">
        <f t="shared" si="5"/>
        <v>175347.41</v>
      </c>
      <c r="S30" s="70">
        <f t="shared" si="5"/>
        <v>186357</v>
      </c>
      <c r="T30" s="70">
        <f t="shared" si="5"/>
        <v>186357</v>
      </c>
      <c r="U30" s="70">
        <f t="shared" si="5"/>
        <v>199442</v>
      </c>
      <c r="V30" s="70">
        <f t="shared" si="5"/>
        <v>180188</v>
      </c>
      <c r="W30" s="70">
        <f t="shared" si="5"/>
        <v>208590</v>
      </c>
      <c r="X30" s="70">
        <f t="shared" si="5"/>
        <v>207380</v>
      </c>
      <c r="Y30" s="70">
        <f t="shared" si="5"/>
        <v>137227</v>
      </c>
      <c r="Z30" s="70">
        <f t="shared" si="5"/>
        <v>178078</v>
      </c>
      <c r="AA30" s="70">
        <f t="shared" si="5"/>
        <v>187730</v>
      </c>
      <c r="AB30" s="70">
        <f t="shared" si="5"/>
        <v>160017</v>
      </c>
      <c r="AC30" s="70">
        <f t="shared" si="5"/>
        <v>166152</v>
      </c>
      <c r="AD30" s="70">
        <f t="shared" si="5"/>
        <v>176448</v>
      </c>
    </row>
    <row r="31" spans="1:31" x14ac:dyDescent="0.25">
      <c r="B31" s="69" t="s">
        <v>213</v>
      </c>
      <c r="C31" s="70" t="e">
        <f>SUM(C12:C23)</f>
        <v>#REF!</v>
      </c>
      <c r="D31" s="70">
        <v>85606.3</v>
      </c>
      <c r="E31" s="70">
        <v>80535</v>
      </c>
      <c r="F31" s="70">
        <f>SUM(F12:F23)</f>
        <v>78173</v>
      </c>
      <c r="G31" s="70">
        <f>SUM(G12:G23)</f>
        <v>79092</v>
      </c>
      <c r="H31" s="70">
        <f>SUM(H12:H22)</f>
        <v>75337</v>
      </c>
      <c r="I31" s="70">
        <f>SUM(I12:I22)</f>
        <v>79102.399999999994</v>
      </c>
      <c r="J31" s="70">
        <v>79111.600000000006</v>
      </c>
      <c r="K31" s="70">
        <f>SUM(K12:K22)</f>
        <v>79084.899999999994</v>
      </c>
      <c r="L31" s="70">
        <f>SUM(L12:L22)</f>
        <v>85057.1</v>
      </c>
      <c r="M31" s="70">
        <f t="shared" ref="M31:AD31" si="6">SUM(M12:M22)</f>
        <v>66975.8</v>
      </c>
      <c r="N31" s="70">
        <f t="shared" si="6"/>
        <v>77956</v>
      </c>
      <c r="O31" s="70">
        <f t="shared" si="6"/>
        <v>69577</v>
      </c>
      <c r="P31" s="70">
        <f t="shared" si="6"/>
        <v>73357.100000000006</v>
      </c>
      <c r="Q31" s="70">
        <f t="shared" si="6"/>
        <v>65089.899999999994</v>
      </c>
      <c r="R31" s="70">
        <f t="shared" si="6"/>
        <v>72302.5</v>
      </c>
      <c r="S31" s="70">
        <f t="shared" si="6"/>
        <v>62120.3</v>
      </c>
      <c r="T31" s="70">
        <f t="shared" si="6"/>
        <v>62120.3</v>
      </c>
      <c r="U31" s="70">
        <f t="shared" si="6"/>
        <v>68580.899999999994</v>
      </c>
      <c r="V31" s="70">
        <f t="shared" si="6"/>
        <v>57121</v>
      </c>
      <c r="W31" s="70">
        <f t="shared" si="6"/>
        <v>60517</v>
      </c>
      <c r="X31" s="70">
        <f t="shared" si="6"/>
        <v>73660</v>
      </c>
      <c r="Y31" s="70">
        <f t="shared" si="6"/>
        <v>44925</v>
      </c>
      <c r="Z31" s="70" t="e">
        <f t="shared" si="6"/>
        <v>#REF!</v>
      </c>
      <c r="AA31" s="70">
        <f t="shared" si="6"/>
        <v>56945</v>
      </c>
      <c r="AB31" s="70">
        <f t="shared" si="6"/>
        <v>45927</v>
      </c>
      <c r="AC31" s="70">
        <f t="shared" si="6"/>
        <v>56842</v>
      </c>
      <c r="AD31" s="70">
        <f t="shared" si="6"/>
        <v>39641</v>
      </c>
    </row>
    <row r="32" spans="1:31" x14ac:dyDescent="0.25">
      <c r="B32" s="69" t="s">
        <v>214</v>
      </c>
      <c r="C32" s="70" t="e">
        <f t="shared" ref="C32:I32" si="7">C30+C31</f>
        <v>#REF!</v>
      </c>
      <c r="D32" s="70">
        <f t="shared" si="7"/>
        <v>266580.3</v>
      </c>
      <c r="E32" s="70">
        <f t="shared" si="7"/>
        <v>256777</v>
      </c>
      <c r="F32" s="70">
        <f t="shared" si="7"/>
        <v>258778</v>
      </c>
      <c r="G32" s="70">
        <f t="shared" si="7"/>
        <v>255421</v>
      </c>
      <c r="H32" s="70">
        <f t="shared" si="7"/>
        <v>255034</v>
      </c>
      <c r="I32" s="70">
        <f t="shared" si="7"/>
        <v>269547.40000000002</v>
      </c>
      <c r="J32" s="70">
        <v>262224.59999999998</v>
      </c>
      <c r="K32" s="70">
        <f>K30+K31</f>
        <v>267790.90000000002</v>
      </c>
      <c r="L32" s="70">
        <f>L30+L31</f>
        <v>291853.09999999998</v>
      </c>
      <c r="M32" s="70">
        <v>235613.8</v>
      </c>
      <c r="N32" s="70">
        <f>N30+N31</f>
        <v>265759</v>
      </c>
      <c r="O32" s="70">
        <v>241520</v>
      </c>
      <c r="P32" s="70">
        <f>P30+P31</f>
        <v>243995.1</v>
      </c>
      <c r="Q32" s="70">
        <f t="shared" ref="Q32:X32" si="8">Q30+Q31</f>
        <v>254615.49</v>
      </c>
      <c r="R32" s="70">
        <f t="shared" si="8"/>
        <v>247649.91</v>
      </c>
      <c r="S32" s="70">
        <f t="shared" si="8"/>
        <v>248477.3</v>
      </c>
      <c r="T32" s="70">
        <f t="shared" si="8"/>
        <v>248477.3</v>
      </c>
      <c r="U32" s="70">
        <f t="shared" si="8"/>
        <v>268022.90000000002</v>
      </c>
      <c r="V32" s="70">
        <f t="shared" si="8"/>
        <v>237309</v>
      </c>
      <c r="W32" s="70">
        <f t="shared" si="8"/>
        <v>269107</v>
      </c>
      <c r="X32" s="70">
        <f t="shared" si="8"/>
        <v>281040</v>
      </c>
    </row>
    <row r="33" spans="1:12" x14ac:dyDescent="0.25">
      <c r="B33" s="82" t="s">
        <v>253</v>
      </c>
      <c r="C33" s="83" t="e">
        <f>#REF!+#REF!+#REF!+#REF!+#REF!+#REF!</f>
        <v>#REF!</v>
      </c>
      <c r="D33" s="83">
        <v>2072</v>
      </c>
      <c r="E33" s="83">
        <v>1977</v>
      </c>
      <c r="F33" s="83">
        <v>1859</v>
      </c>
      <c r="G33" s="83">
        <v>1790</v>
      </c>
      <c r="H33" s="83"/>
      <c r="I33" s="83"/>
      <c r="J33" s="83"/>
      <c r="K33" s="83"/>
      <c r="L33" s="70"/>
    </row>
    <row r="34" spans="1:12" x14ac:dyDescent="0.25">
      <c r="B34" s="82" t="s">
        <v>254</v>
      </c>
      <c r="C34" s="83" t="e">
        <f>#REF!+'А-15'!#REF!+'А-19'!#REF!+'А-20'!#REF!+#REF!</f>
        <v>#REF!</v>
      </c>
      <c r="D34" s="83">
        <v>478</v>
      </c>
      <c r="E34" s="83">
        <v>332</v>
      </c>
      <c r="F34" s="83">
        <v>482</v>
      </c>
      <c r="G34" s="83">
        <v>539</v>
      </c>
      <c r="H34" s="83"/>
      <c r="I34" s="83"/>
      <c r="J34" s="83"/>
      <c r="K34" s="83"/>
      <c r="L34" s="81"/>
    </row>
    <row r="35" spans="1:12" x14ac:dyDescent="0.25">
      <c r="B35" s="82" t="s">
        <v>255</v>
      </c>
      <c r="C35" s="83" t="e">
        <f>C33+C34</f>
        <v>#REF!</v>
      </c>
      <c r="D35" s="83">
        <f>D33+D34</f>
        <v>2550</v>
      </c>
      <c r="E35" s="83">
        <f>E33+E34</f>
        <v>2309</v>
      </c>
      <c r="F35" s="83">
        <f>F33+F34</f>
        <v>2341</v>
      </c>
      <c r="G35" s="83">
        <f>G33+G34</f>
        <v>2329</v>
      </c>
      <c r="H35" s="83"/>
      <c r="I35" s="83"/>
      <c r="J35" s="83"/>
      <c r="K35" s="83"/>
      <c r="L35" s="81"/>
    </row>
    <row r="37" spans="1:12" x14ac:dyDescent="0.25">
      <c r="A37" s="26" t="s">
        <v>239</v>
      </c>
      <c r="B37" s="74" t="s">
        <v>212</v>
      </c>
      <c r="C37" s="70"/>
      <c r="D37" s="70"/>
      <c r="E37" s="70"/>
      <c r="F37" s="70"/>
      <c r="G37" s="70"/>
      <c r="H37" s="70"/>
      <c r="I37" s="70"/>
      <c r="J37" s="70"/>
      <c r="K37" s="70">
        <v>200954</v>
      </c>
      <c r="L37" t="s">
        <v>240</v>
      </c>
    </row>
    <row r="38" spans="1:12" ht="48" customHeight="1" x14ac:dyDescent="0.25">
      <c r="A38" s="89" t="s">
        <v>241</v>
      </c>
      <c r="B38" s="89"/>
      <c r="C38" s="70"/>
      <c r="D38" s="70"/>
      <c r="E38" s="70"/>
      <c r="F38" s="70"/>
      <c r="G38" s="70"/>
      <c r="H38" s="70"/>
      <c r="I38" s="70"/>
      <c r="J38" s="70"/>
      <c r="K38" s="70">
        <v>10500</v>
      </c>
    </row>
    <row r="39" spans="1:12" x14ac:dyDescent="0.25">
      <c r="A39" s="31" t="s">
        <v>242</v>
      </c>
      <c r="B39" s="69" t="s">
        <v>212</v>
      </c>
      <c r="C39" s="70" t="e">
        <f>C30+C38</f>
        <v>#REF!</v>
      </c>
      <c r="D39" s="70"/>
      <c r="E39" s="70"/>
      <c r="F39" s="70">
        <f>F30+F38</f>
        <v>180605</v>
      </c>
      <c r="G39" s="70">
        <f>G30+G38</f>
        <v>176329</v>
      </c>
      <c r="H39" s="70">
        <f>H30+H38</f>
        <v>179697</v>
      </c>
      <c r="I39" s="70">
        <f>I30+I38</f>
        <v>190445</v>
      </c>
      <c r="J39" s="70">
        <v>193613</v>
      </c>
      <c r="K39" s="70">
        <f>K30+K38</f>
        <v>199206</v>
      </c>
      <c r="L39" t="s">
        <v>243</v>
      </c>
    </row>
  </sheetData>
  <mergeCells count="3">
    <mergeCell ref="A1:AD1"/>
    <mergeCell ref="A27:O27"/>
    <mergeCell ref="A38:B38"/>
  </mergeCells>
  <printOptions horizontalCentered="1"/>
  <pageMargins left="0" right="0" top="0.98425196850393704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E27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9" sqref="E19"/>
    </sheetView>
  </sheetViews>
  <sheetFormatPr defaultRowHeight="15" x14ac:dyDescent="0.25"/>
  <cols>
    <col min="1" max="1" width="5.7109375" style="13" customWidth="1"/>
    <col min="2" max="2" width="21.7109375" style="5" customWidth="1"/>
    <col min="3" max="3" width="16.42578125" style="5" customWidth="1"/>
    <col min="4" max="4" width="16.5703125" style="5" customWidth="1"/>
    <col min="5" max="5" width="17.28515625" style="2" customWidth="1"/>
    <col min="6" max="16384" width="9.140625" style="5"/>
  </cols>
  <sheetData>
    <row r="1" spans="1:5" ht="18.75" x14ac:dyDescent="0.3">
      <c r="A1" s="7" t="s">
        <v>6</v>
      </c>
    </row>
    <row r="2" spans="1:5" ht="18.75" x14ac:dyDescent="0.3">
      <c r="A2" s="17" t="s">
        <v>269</v>
      </c>
    </row>
    <row r="3" spans="1:5" s="6" customFormat="1" ht="18.75" x14ac:dyDescent="0.3">
      <c r="A3" s="15"/>
      <c r="E3" s="45" t="s">
        <v>155</v>
      </c>
    </row>
    <row r="4" spans="1:5" s="8" customFormat="1" ht="70.5" customHeight="1" x14ac:dyDescent="0.25">
      <c r="A4" s="18" t="s">
        <v>21</v>
      </c>
      <c r="B4" s="18" t="s">
        <v>22</v>
      </c>
      <c r="C4" s="18" t="s">
        <v>8</v>
      </c>
      <c r="D4" s="18" t="s">
        <v>1</v>
      </c>
      <c r="E4" s="18" t="s">
        <v>270</v>
      </c>
    </row>
    <row r="5" spans="1:5" s="13" customFormat="1" ht="24" customHeight="1" x14ac:dyDescent="0.25">
      <c r="A5" s="20">
        <v>1</v>
      </c>
      <c r="B5" s="54" t="s">
        <v>162</v>
      </c>
      <c r="C5" s="52" t="s">
        <v>10</v>
      </c>
      <c r="D5" s="46" t="s">
        <v>85</v>
      </c>
      <c r="E5" s="57">
        <v>1158</v>
      </c>
    </row>
    <row r="6" spans="1:5" s="13" customFormat="1" ht="24" customHeight="1" x14ac:dyDescent="0.25">
      <c r="A6" s="20">
        <v>2</v>
      </c>
      <c r="B6" s="54" t="s">
        <v>163</v>
      </c>
      <c r="C6" s="52" t="s">
        <v>23</v>
      </c>
      <c r="D6" s="46" t="s">
        <v>103</v>
      </c>
      <c r="E6" s="57">
        <v>790</v>
      </c>
    </row>
    <row r="7" spans="1:5" s="13" customFormat="1" ht="24" customHeight="1" x14ac:dyDescent="0.25">
      <c r="A7" s="20">
        <v>3</v>
      </c>
      <c r="B7" s="54" t="s">
        <v>164</v>
      </c>
      <c r="C7" s="52" t="s">
        <v>258</v>
      </c>
      <c r="D7" s="46" t="s">
        <v>260</v>
      </c>
      <c r="E7" s="57">
        <v>1061</v>
      </c>
    </row>
    <row r="8" spans="1:5" s="13" customFormat="1" ht="24" customHeight="1" x14ac:dyDescent="0.25">
      <c r="A8" s="20">
        <v>4</v>
      </c>
      <c r="B8" s="54" t="s">
        <v>165</v>
      </c>
      <c r="C8" s="52" t="s">
        <v>10</v>
      </c>
      <c r="D8" s="46" t="s">
        <v>87</v>
      </c>
      <c r="E8" s="57">
        <v>583</v>
      </c>
    </row>
    <row r="9" spans="1:5" s="13" customFormat="1" ht="24" customHeight="1" x14ac:dyDescent="0.25">
      <c r="A9" s="19">
        <v>5</v>
      </c>
      <c r="B9" s="54" t="s">
        <v>166</v>
      </c>
      <c r="C9" s="59" t="s">
        <v>179</v>
      </c>
      <c r="D9" s="58" t="s">
        <v>180</v>
      </c>
      <c r="E9" s="57">
        <v>468</v>
      </c>
    </row>
    <row r="10" spans="1:5" s="13" customFormat="1" ht="24" customHeight="1" x14ac:dyDescent="0.25">
      <c r="A10" s="19">
        <v>6</v>
      </c>
      <c r="B10" s="54" t="s">
        <v>167</v>
      </c>
      <c r="C10" s="59" t="s">
        <v>257</v>
      </c>
      <c r="D10" s="58" t="s">
        <v>261</v>
      </c>
      <c r="E10" s="57">
        <v>903</v>
      </c>
    </row>
    <row r="11" spans="1:5" s="13" customFormat="1" ht="24" customHeight="1" x14ac:dyDescent="0.25">
      <c r="A11" s="19">
        <v>7</v>
      </c>
      <c r="B11" s="54" t="s">
        <v>168</v>
      </c>
      <c r="C11" s="59" t="s">
        <v>9</v>
      </c>
      <c r="D11" s="58" t="s">
        <v>178</v>
      </c>
      <c r="E11" s="57">
        <v>938</v>
      </c>
    </row>
    <row r="12" spans="1:5" s="13" customFormat="1" ht="24" customHeight="1" x14ac:dyDescent="0.25">
      <c r="A12" s="19">
        <v>8</v>
      </c>
      <c r="B12" s="54" t="s">
        <v>169</v>
      </c>
      <c r="C12" s="59" t="s">
        <v>258</v>
      </c>
      <c r="D12" s="58" t="s">
        <v>262</v>
      </c>
      <c r="E12" s="57">
        <v>954</v>
      </c>
    </row>
    <row r="13" spans="1:5" s="13" customFormat="1" ht="24" customHeight="1" x14ac:dyDescent="0.25">
      <c r="A13" s="19">
        <v>9</v>
      </c>
      <c r="B13" s="54" t="s">
        <v>170</v>
      </c>
      <c r="C13" s="59" t="s">
        <v>257</v>
      </c>
      <c r="D13" s="58" t="s">
        <v>263</v>
      </c>
      <c r="E13" s="57">
        <v>1071</v>
      </c>
    </row>
    <row r="14" spans="1:5" s="13" customFormat="1" ht="24" customHeight="1" x14ac:dyDescent="0.25">
      <c r="A14" s="19">
        <v>10</v>
      </c>
      <c r="B14" s="54" t="s">
        <v>171</v>
      </c>
      <c r="C14" s="59" t="s">
        <v>258</v>
      </c>
      <c r="D14" s="58" t="s">
        <v>264</v>
      </c>
      <c r="E14" s="57">
        <v>797</v>
      </c>
    </row>
    <row r="15" spans="1:5" s="13" customFormat="1" ht="24" customHeight="1" x14ac:dyDescent="0.25">
      <c r="A15" s="19">
        <v>11</v>
      </c>
      <c r="B15" s="54" t="s">
        <v>172</v>
      </c>
      <c r="C15" s="59" t="s">
        <v>9</v>
      </c>
      <c r="D15" s="58" t="s">
        <v>2</v>
      </c>
      <c r="E15" s="57">
        <v>1004</v>
      </c>
    </row>
    <row r="16" spans="1:5" s="13" customFormat="1" ht="24" customHeight="1" x14ac:dyDescent="0.25">
      <c r="A16" s="19">
        <v>12</v>
      </c>
      <c r="B16" s="54" t="s">
        <v>173</v>
      </c>
      <c r="C16" s="59" t="s">
        <v>9</v>
      </c>
      <c r="D16" s="58" t="s">
        <v>3</v>
      </c>
      <c r="E16" s="57">
        <v>822</v>
      </c>
    </row>
    <row r="17" spans="1:5" s="13" customFormat="1" ht="24" customHeight="1" x14ac:dyDescent="0.25">
      <c r="A17" s="19">
        <v>13</v>
      </c>
      <c r="B17" s="54" t="s">
        <v>174</v>
      </c>
      <c r="C17" s="59" t="s">
        <v>257</v>
      </c>
      <c r="D17" s="58" t="s">
        <v>265</v>
      </c>
      <c r="E17" s="57">
        <v>926</v>
      </c>
    </row>
    <row r="18" spans="1:5" s="13" customFormat="1" ht="24" customHeight="1" x14ac:dyDescent="0.25">
      <c r="A18" s="19">
        <v>14</v>
      </c>
      <c r="B18" s="54" t="s">
        <v>175</v>
      </c>
      <c r="C18" s="59" t="s">
        <v>179</v>
      </c>
      <c r="D18" s="58" t="s">
        <v>183</v>
      </c>
      <c r="E18" s="57">
        <v>952</v>
      </c>
    </row>
    <row r="19" spans="1:5" s="13" customFormat="1" ht="23.25" customHeight="1" x14ac:dyDescent="0.25">
      <c r="A19" s="19">
        <v>15</v>
      </c>
      <c r="B19" s="54" t="s">
        <v>15</v>
      </c>
      <c r="C19" s="52" t="s">
        <v>258</v>
      </c>
      <c r="D19" s="58" t="s">
        <v>276</v>
      </c>
      <c r="E19" s="57">
        <v>953</v>
      </c>
    </row>
    <row r="20" spans="1:5" s="13" customFormat="1" ht="23.25" customHeight="1" x14ac:dyDescent="0.25">
      <c r="A20" s="19">
        <v>16</v>
      </c>
      <c r="B20" s="54" t="s">
        <v>16</v>
      </c>
      <c r="C20" s="59" t="s">
        <v>179</v>
      </c>
      <c r="D20" s="58" t="s">
        <v>181</v>
      </c>
      <c r="E20" s="57">
        <v>877</v>
      </c>
    </row>
    <row r="21" spans="1:5" s="13" customFormat="1" ht="23.25" customHeight="1" x14ac:dyDescent="0.25">
      <c r="A21" s="20">
        <v>17</v>
      </c>
      <c r="B21" s="54" t="s">
        <v>176</v>
      </c>
      <c r="C21" s="52" t="s">
        <v>258</v>
      </c>
      <c r="D21" s="46" t="s">
        <v>259</v>
      </c>
      <c r="E21" s="57">
        <v>923</v>
      </c>
    </row>
    <row r="22" spans="1:5" s="13" customFormat="1" ht="23.25" customHeight="1" x14ac:dyDescent="0.25">
      <c r="A22" s="19">
        <v>18</v>
      </c>
      <c r="B22" s="54" t="s">
        <v>177</v>
      </c>
      <c r="C22" s="52" t="s">
        <v>258</v>
      </c>
      <c r="D22" s="46" t="s">
        <v>266</v>
      </c>
      <c r="E22" s="57">
        <v>888</v>
      </c>
    </row>
    <row r="23" spans="1:5" s="13" customFormat="1" ht="23.25" customHeight="1" x14ac:dyDescent="0.25">
      <c r="A23" s="19">
        <v>19</v>
      </c>
      <c r="B23" s="54" t="s">
        <v>17</v>
      </c>
      <c r="C23" s="59" t="s">
        <v>13</v>
      </c>
      <c r="D23" s="58" t="s">
        <v>24</v>
      </c>
      <c r="E23" s="57">
        <v>949</v>
      </c>
    </row>
    <row r="24" spans="1:5" s="10" customFormat="1" ht="23.25" customHeight="1" x14ac:dyDescent="0.25">
      <c r="A24" s="20">
        <v>20</v>
      </c>
      <c r="B24" s="54" t="s">
        <v>18</v>
      </c>
      <c r="C24" s="52" t="s">
        <v>26</v>
      </c>
      <c r="D24" s="46" t="s">
        <v>86</v>
      </c>
      <c r="E24" s="57">
        <v>1059</v>
      </c>
    </row>
    <row r="25" spans="1:5" s="13" customFormat="1" ht="23.25" customHeight="1" x14ac:dyDescent="0.25">
      <c r="A25" s="20">
        <v>21</v>
      </c>
      <c r="B25" s="54" t="s">
        <v>19</v>
      </c>
      <c r="C25" s="52" t="s">
        <v>12</v>
      </c>
      <c r="D25" s="46" t="s">
        <v>25</v>
      </c>
      <c r="E25" s="57">
        <v>663</v>
      </c>
    </row>
    <row r="26" spans="1:5" s="13" customFormat="1" ht="23.25" customHeight="1" x14ac:dyDescent="0.25">
      <c r="A26" s="19">
        <v>22</v>
      </c>
      <c r="B26" s="54" t="s">
        <v>20</v>
      </c>
      <c r="C26" s="59" t="s">
        <v>13</v>
      </c>
      <c r="D26" s="58" t="s">
        <v>4</v>
      </c>
      <c r="E26" s="57">
        <v>710</v>
      </c>
    </row>
    <row r="27" spans="1:5" s="9" customFormat="1" ht="25.5" customHeight="1" x14ac:dyDescent="0.3">
      <c r="A27" s="11"/>
      <c r="B27" s="11"/>
      <c r="C27" s="60" t="s">
        <v>7</v>
      </c>
      <c r="D27" s="60"/>
      <c r="E27" s="47">
        <f>SUM(E5:E26)</f>
        <v>19449</v>
      </c>
    </row>
  </sheetData>
  <printOptions horizontalCentered="1"/>
  <pageMargins left="0" right="0" top="0.55118110236220474" bottom="0" header="0" footer="0"/>
  <pageSetup paperSize="9" scale="93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rgb="FFFF99FF"/>
  </sheetPr>
  <dimension ref="A2:E33"/>
  <sheetViews>
    <sheetView zoomScale="70" zoomScaleNormal="7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F18" sqref="F18"/>
    </sheetView>
  </sheetViews>
  <sheetFormatPr defaultColWidth="10.85546875" defaultRowHeight="15" outlineLevelCol="1" x14ac:dyDescent="0.25"/>
  <cols>
    <col min="1" max="1" width="5" customWidth="1"/>
    <col min="2" max="2" width="53.140625" customWidth="1"/>
    <col min="3" max="3" width="17.28515625" customWidth="1" outlineLevel="1"/>
    <col min="4" max="4" width="18.5703125" customWidth="1"/>
    <col min="5" max="5" width="19.7109375" customWidth="1"/>
  </cols>
  <sheetData>
    <row r="2" spans="1:5" ht="18.75" x14ac:dyDescent="0.3">
      <c r="A2" s="16" t="s">
        <v>6</v>
      </c>
      <c r="C2" s="13"/>
      <c r="D2" s="13"/>
    </row>
    <row r="3" spans="1:5" ht="18.75" x14ac:dyDescent="0.3">
      <c r="A3" s="17" t="s">
        <v>272</v>
      </c>
      <c r="C3" s="13"/>
      <c r="D3" s="13"/>
      <c r="E3" s="2"/>
    </row>
    <row r="4" spans="1:5" ht="17.25" x14ac:dyDescent="0.3">
      <c r="B4" s="14"/>
      <c r="C4" s="14"/>
      <c r="D4" s="14"/>
      <c r="E4" s="45" t="s">
        <v>156</v>
      </c>
    </row>
    <row r="5" spans="1:5" ht="60" customHeight="1" x14ac:dyDescent="0.25">
      <c r="A5" s="24" t="s">
        <v>28</v>
      </c>
      <c r="B5" s="18" t="s">
        <v>22</v>
      </c>
      <c r="C5" s="18" t="s">
        <v>8</v>
      </c>
      <c r="D5" s="18" t="s">
        <v>1</v>
      </c>
      <c r="E5" s="18" t="s">
        <v>271</v>
      </c>
    </row>
    <row r="6" spans="1:5" s="23" customFormat="1" ht="31.5" customHeight="1" x14ac:dyDescent="0.25">
      <c r="A6" s="21">
        <v>1</v>
      </c>
      <c r="B6" s="55" t="s">
        <v>29</v>
      </c>
      <c r="C6" s="52" t="s">
        <v>49</v>
      </c>
      <c r="D6" s="53" t="s">
        <v>66</v>
      </c>
      <c r="E6" s="62">
        <v>542</v>
      </c>
    </row>
    <row r="7" spans="1:5" s="23" customFormat="1" ht="31.5" customHeight="1" x14ac:dyDescent="0.25">
      <c r="A7" s="21">
        <v>2</v>
      </c>
      <c r="B7" s="55" t="s">
        <v>30</v>
      </c>
      <c r="C7" s="52" t="s">
        <v>49</v>
      </c>
      <c r="D7" s="53" t="s">
        <v>65</v>
      </c>
      <c r="E7" s="62">
        <v>717</v>
      </c>
    </row>
    <row r="8" spans="1:5" s="23" customFormat="1" ht="31.5" customHeight="1" x14ac:dyDescent="0.25">
      <c r="A8" s="21">
        <v>3</v>
      </c>
      <c r="B8" s="55" t="s">
        <v>31</v>
      </c>
      <c r="C8" s="52" t="s">
        <v>50</v>
      </c>
      <c r="D8" s="53" t="s">
        <v>64</v>
      </c>
      <c r="E8" s="62">
        <v>813</v>
      </c>
    </row>
    <row r="9" spans="1:5" s="23" customFormat="1" ht="31.5" customHeight="1" x14ac:dyDescent="0.25">
      <c r="A9" s="21">
        <v>4</v>
      </c>
      <c r="B9" s="55" t="s">
        <v>32</v>
      </c>
      <c r="C9" s="52" t="s">
        <v>51</v>
      </c>
      <c r="D9" s="53" t="s">
        <v>63</v>
      </c>
      <c r="E9" s="62">
        <v>678</v>
      </c>
    </row>
    <row r="10" spans="1:5" s="23" customFormat="1" ht="31.5" customHeight="1" x14ac:dyDescent="0.25">
      <c r="A10" s="21">
        <v>5</v>
      </c>
      <c r="B10" s="55" t="s">
        <v>33</v>
      </c>
      <c r="C10" s="52" t="s">
        <v>14</v>
      </c>
      <c r="D10" s="53" t="s">
        <v>62</v>
      </c>
      <c r="E10" s="62">
        <v>1061</v>
      </c>
    </row>
    <row r="11" spans="1:5" s="34" customFormat="1" ht="31.5" customHeight="1" x14ac:dyDescent="0.25">
      <c r="A11" s="20">
        <v>6</v>
      </c>
      <c r="B11" s="55" t="s">
        <v>34</v>
      </c>
      <c r="C11" s="52" t="s">
        <v>50</v>
      </c>
      <c r="D11" s="53" t="s">
        <v>185</v>
      </c>
      <c r="E11" s="62">
        <v>720</v>
      </c>
    </row>
    <row r="12" spans="1:5" s="23" customFormat="1" ht="31.5" customHeight="1" x14ac:dyDescent="0.25">
      <c r="A12" s="21">
        <v>7</v>
      </c>
      <c r="B12" s="55" t="s">
        <v>35</v>
      </c>
      <c r="C12" s="52" t="s">
        <v>50</v>
      </c>
      <c r="D12" s="53" t="s">
        <v>61</v>
      </c>
      <c r="E12" s="62">
        <v>667</v>
      </c>
    </row>
    <row r="13" spans="1:5" s="23" customFormat="1" ht="31.5" customHeight="1" x14ac:dyDescent="0.25">
      <c r="A13" s="21">
        <v>8</v>
      </c>
      <c r="B13" s="55" t="s">
        <v>36</v>
      </c>
      <c r="C13" s="52" t="s">
        <v>50</v>
      </c>
      <c r="D13" s="53" t="s">
        <v>60</v>
      </c>
      <c r="E13" s="62">
        <v>861</v>
      </c>
    </row>
    <row r="14" spans="1:5" s="23" customFormat="1" ht="31.5" customHeight="1" x14ac:dyDescent="0.25">
      <c r="A14" s="21">
        <v>9</v>
      </c>
      <c r="B14" s="55" t="s">
        <v>37</v>
      </c>
      <c r="C14" s="52" t="s">
        <v>50</v>
      </c>
      <c r="D14" s="53" t="s">
        <v>186</v>
      </c>
      <c r="E14" s="62">
        <v>876</v>
      </c>
    </row>
    <row r="15" spans="1:5" s="23" customFormat="1" ht="31.5" customHeight="1" x14ac:dyDescent="0.25">
      <c r="A15" s="21">
        <v>10</v>
      </c>
      <c r="B15" s="55" t="s">
        <v>38</v>
      </c>
      <c r="C15" s="52" t="s">
        <v>9</v>
      </c>
      <c r="D15" s="53" t="s">
        <v>59</v>
      </c>
      <c r="E15" s="62">
        <v>658</v>
      </c>
    </row>
    <row r="16" spans="1:5" s="23" customFormat="1" ht="31.5" customHeight="1" x14ac:dyDescent="0.25">
      <c r="A16" s="21">
        <v>11</v>
      </c>
      <c r="B16" s="55" t="s">
        <v>39</v>
      </c>
      <c r="C16" s="52" t="s">
        <v>57</v>
      </c>
      <c r="D16" s="53" t="s">
        <v>58</v>
      </c>
      <c r="E16" s="62">
        <v>263</v>
      </c>
    </row>
    <row r="17" spans="1:5" s="23" customFormat="1" ht="31.5" customHeight="1" x14ac:dyDescent="0.25">
      <c r="A17" s="21">
        <v>12</v>
      </c>
      <c r="B17" s="87" t="s">
        <v>40</v>
      </c>
      <c r="C17" s="52" t="s">
        <v>236</v>
      </c>
      <c r="D17" s="53" t="s">
        <v>235</v>
      </c>
      <c r="E17" s="62">
        <v>774</v>
      </c>
    </row>
    <row r="18" spans="1:5" s="23" customFormat="1" ht="31.5" customHeight="1" x14ac:dyDescent="0.25">
      <c r="A18" s="21">
        <v>13</v>
      </c>
      <c r="B18" s="55" t="s">
        <v>41</v>
      </c>
      <c r="C18" s="52" t="s">
        <v>53</v>
      </c>
      <c r="D18" s="53" t="s">
        <v>56</v>
      </c>
      <c r="E18" s="62">
        <v>660</v>
      </c>
    </row>
    <row r="19" spans="1:5" s="23" customFormat="1" ht="31.5" customHeight="1" x14ac:dyDescent="0.25">
      <c r="A19" s="21">
        <v>14</v>
      </c>
      <c r="B19" s="55" t="s">
        <v>42</v>
      </c>
      <c r="C19" s="61" t="s">
        <v>14</v>
      </c>
      <c r="D19" s="53" t="s">
        <v>55</v>
      </c>
      <c r="E19" s="62">
        <v>625</v>
      </c>
    </row>
    <row r="20" spans="1:5" s="23" customFormat="1" ht="31.5" customHeight="1" x14ac:dyDescent="0.25">
      <c r="A20" s="21">
        <v>15</v>
      </c>
      <c r="B20" s="55" t="s">
        <v>43</v>
      </c>
      <c r="C20" s="52" t="s">
        <v>53</v>
      </c>
      <c r="D20" s="53" t="s">
        <v>54</v>
      </c>
      <c r="E20" s="62">
        <v>803</v>
      </c>
    </row>
    <row r="21" spans="1:5" ht="31.5" customHeight="1" x14ac:dyDescent="0.25">
      <c r="A21" s="25">
        <v>16</v>
      </c>
      <c r="B21" s="56" t="s">
        <v>44</v>
      </c>
      <c r="C21" s="61" t="s">
        <v>14</v>
      </c>
      <c r="D21" s="53" t="s">
        <v>194</v>
      </c>
      <c r="E21" s="62">
        <v>675</v>
      </c>
    </row>
    <row r="22" spans="1:5" ht="31.5" customHeight="1" x14ac:dyDescent="0.25">
      <c r="A22" s="25">
        <v>17</v>
      </c>
      <c r="B22" s="55" t="s">
        <v>45</v>
      </c>
      <c r="C22" s="61" t="s">
        <v>50</v>
      </c>
      <c r="D22" s="53" t="s">
        <v>187</v>
      </c>
      <c r="E22" s="62">
        <v>788</v>
      </c>
    </row>
    <row r="23" spans="1:5" ht="31.5" customHeight="1" x14ac:dyDescent="0.25">
      <c r="A23" s="25">
        <v>18</v>
      </c>
      <c r="B23" s="55" t="s">
        <v>46</v>
      </c>
      <c r="C23" s="61" t="s">
        <v>51</v>
      </c>
      <c r="D23" s="53" t="s">
        <v>52</v>
      </c>
      <c r="E23" s="85">
        <v>748</v>
      </c>
    </row>
    <row r="24" spans="1:5" ht="31.5" customHeight="1" x14ac:dyDescent="0.25">
      <c r="A24" s="25">
        <v>19</v>
      </c>
      <c r="B24" s="55" t="s">
        <v>47</v>
      </c>
      <c r="C24" s="61" t="s">
        <v>14</v>
      </c>
      <c r="D24" s="53" t="s">
        <v>195</v>
      </c>
      <c r="E24" s="62">
        <v>762</v>
      </c>
    </row>
    <row r="25" spans="1:5" ht="31.5" customHeight="1" x14ac:dyDescent="0.25">
      <c r="A25" s="25">
        <v>20</v>
      </c>
      <c r="B25" s="55" t="s">
        <v>48</v>
      </c>
      <c r="C25" s="61" t="s">
        <v>50</v>
      </c>
      <c r="D25" s="53" t="s">
        <v>196</v>
      </c>
      <c r="E25" s="85">
        <v>1040</v>
      </c>
    </row>
    <row r="26" spans="1:5" ht="31.5" customHeight="1" x14ac:dyDescent="0.25">
      <c r="A26" s="25">
        <v>21</v>
      </c>
      <c r="B26" s="55" t="s">
        <v>84</v>
      </c>
      <c r="C26" s="61" t="s">
        <v>249</v>
      </c>
      <c r="D26" s="53" t="s">
        <v>250</v>
      </c>
      <c r="E26" s="62">
        <v>730</v>
      </c>
    </row>
    <row r="27" spans="1:5" ht="29.25" customHeight="1" x14ac:dyDescent="0.25">
      <c r="A27" s="25"/>
      <c r="B27" s="43" t="s">
        <v>126</v>
      </c>
      <c r="C27" s="43"/>
      <c r="D27" s="47"/>
      <c r="E27" s="47">
        <f>SUM(E6:E26)</f>
        <v>15461</v>
      </c>
    </row>
    <row r="28" spans="1:5" s="30" customFormat="1" ht="29.25" customHeight="1" x14ac:dyDescent="0.25">
      <c r="A28" s="40"/>
      <c r="B28" s="41"/>
      <c r="C28" s="41"/>
      <c r="D28" s="42"/>
      <c r="E28" s="42"/>
    </row>
    <row r="29" spans="1:5" s="13" customFormat="1" x14ac:dyDescent="0.25">
      <c r="A29" s="13" t="s">
        <v>246</v>
      </c>
      <c r="C29" s="67"/>
      <c r="D29" s="3"/>
      <c r="E29" s="4"/>
    </row>
    <row r="30" spans="1:5" s="12" customFormat="1" ht="15" customHeight="1" x14ac:dyDescent="0.25">
      <c r="C30" s="66"/>
      <c r="D30" s="12" t="s">
        <v>5</v>
      </c>
      <c r="E30" s="65" t="s">
        <v>0</v>
      </c>
    </row>
    <row r="31" spans="1:5" s="13" customFormat="1" x14ac:dyDescent="0.25">
      <c r="C31" s="68"/>
      <c r="E31" s="2"/>
    </row>
    <row r="32" spans="1:5" s="13" customFormat="1" x14ac:dyDescent="0.25">
      <c r="A32" s="13" t="s">
        <v>246</v>
      </c>
      <c r="C32" s="67"/>
      <c r="D32" s="3"/>
      <c r="E32" s="3"/>
    </row>
    <row r="33" spans="3:5" s="12" customFormat="1" ht="15" customHeight="1" x14ac:dyDescent="0.25">
      <c r="C33" s="66"/>
      <c r="D33" s="12" t="s">
        <v>5</v>
      </c>
      <c r="E33" s="65" t="s">
        <v>0</v>
      </c>
    </row>
  </sheetData>
  <printOptions horizontalCentered="1"/>
  <pageMargins left="0" right="0" top="0.74803149606299213" bottom="0" header="0" footer="0"/>
  <pageSetup paperSize="9" scale="80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tabColor rgb="FFFF99FF"/>
  </sheetPr>
  <dimension ref="A2:E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" sqref="F1:AX1048576"/>
    </sheetView>
  </sheetViews>
  <sheetFormatPr defaultRowHeight="15" x14ac:dyDescent="0.25"/>
  <cols>
    <col min="1" max="1" width="7" customWidth="1"/>
    <col min="2" max="2" width="53.85546875" customWidth="1"/>
    <col min="3" max="3" width="16.7109375" hidden="1" customWidth="1"/>
    <col min="4" max="4" width="20.42578125" customWidth="1"/>
    <col min="5" max="5" width="17.7109375" customWidth="1"/>
  </cols>
  <sheetData>
    <row r="2" spans="1:5" ht="18.75" x14ac:dyDescent="0.3">
      <c r="A2" s="16" t="s">
        <v>6</v>
      </c>
      <c r="C2" s="13"/>
      <c r="D2" s="13"/>
    </row>
    <row r="3" spans="1:5" ht="18.75" x14ac:dyDescent="0.3">
      <c r="A3" s="17" t="s">
        <v>273</v>
      </c>
      <c r="C3" s="13"/>
      <c r="D3" s="13"/>
      <c r="E3" s="2"/>
    </row>
    <row r="4" spans="1:5" ht="17.25" x14ac:dyDescent="0.3">
      <c r="B4" s="14"/>
      <c r="C4" s="14"/>
      <c r="D4" s="14"/>
      <c r="E4" s="45" t="s">
        <v>157</v>
      </c>
    </row>
    <row r="5" spans="1:5" ht="65.25" customHeight="1" x14ac:dyDescent="0.25">
      <c r="A5" s="24" t="s">
        <v>28</v>
      </c>
      <c r="B5" s="18" t="s">
        <v>22</v>
      </c>
      <c r="C5" s="18" t="s">
        <v>8</v>
      </c>
      <c r="D5" s="18" t="s">
        <v>1</v>
      </c>
      <c r="E5" s="18" t="s">
        <v>271</v>
      </c>
    </row>
    <row r="6" spans="1:5" s="23" customFormat="1" ht="32.25" customHeight="1" x14ac:dyDescent="0.25">
      <c r="A6" s="21">
        <v>22</v>
      </c>
      <c r="B6" s="55" t="s">
        <v>67</v>
      </c>
      <c r="C6" s="52" t="s">
        <v>11</v>
      </c>
      <c r="D6" s="53" t="s">
        <v>78</v>
      </c>
      <c r="E6" s="62">
        <v>628</v>
      </c>
    </row>
    <row r="7" spans="1:5" s="23" customFormat="1" ht="32.25" customHeight="1" x14ac:dyDescent="0.25">
      <c r="A7" s="21">
        <v>23</v>
      </c>
      <c r="B7" s="55" t="s">
        <v>68</v>
      </c>
      <c r="C7" s="52" t="s">
        <v>51</v>
      </c>
      <c r="D7" s="53" t="s">
        <v>161</v>
      </c>
      <c r="E7" s="62">
        <v>742</v>
      </c>
    </row>
    <row r="8" spans="1:5" s="23" customFormat="1" ht="32.25" customHeight="1" x14ac:dyDescent="0.25">
      <c r="A8" s="21">
        <v>24</v>
      </c>
      <c r="B8" s="55" t="s">
        <v>69</v>
      </c>
      <c r="C8" s="52" t="s">
        <v>51</v>
      </c>
      <c r="D8" s="53" t="s">
        <v>79</v>
      </c>
      <c r="E8" s="62">
        <v>814</v>
      </c>
    </row>
    <row r="9" spans="1:5" s="23" customFormat="1" ht="32.25" customHeight="1" x14ac:dyDescent="0.25">
      <c r="A9" s="21">
        <v>25</v>
      </c>
      <c r="B9" s="55" t="s">
        <v>70</v>
      </c>
      <c r="C9" s="52" t="s">
        <v>50</v>
      </c>
      <c r="D9" s="86" t="s">
        <v>191</v>
      </c>
      <c r="E9" s="62">
        <v>822</v>
      </c>
    </row>
    <row r="10" spans="1:5" s="23" customFormat="1" ht="32.25" customHeight="1" x14ac:dyDescent="0.25">
      <c r="A10" s="21">
        <v>26</v>
      </c>
      <c r="B10" s="55" t="s">
        <v>71</v>
      </c>
      <c r="C10" s="52" t="s">
        <v>50</v>
      </c>
      <c r="D10" s="86" t="s">
        <v>80</v>
      </c>
      <c r="E10" s="62">
        <v>1139</v>
      </c>
    </row>
    <row r="11" spans="1:5" s="23" customFormat="1" ht="32.25" customHeight="1" x14ac:dyDescent="0.25">
      <c r="A11" s="21">
        <v>27</v>
      </c>
      <c r="B11" s="55" t="s">
        <v>72</v>
      </c>
      <c r="C11" s="52" t="s">
        <v>50</v>
      </c>
      <c r="D11" s="86" t="s">
        <v>190</v>
      </c>
      <c r="E11" s="62">
        <v>745</v>
      </c>
    </row>
    <row r="12" spans="1:5" s="23" customFormat="1" ht="32.25" customHeight="1" x14ac:dyDescent="0.25">
      <c r="A12" s="21">
        <v>28</v>
      </c>
      <c r="B12" s="55" t="s">
        <v>73</v>
      </c>
      <c r="C12" s="52" t="s">
        <v>50</v>
      </c>
      <c r="D12" s="86" t="s">
        <v>189</v>
      </c>
      <c r="E12" s="62">
        <v>926</v>
      </c>
    </row>
    <row r="13" spans="1:5" s="23" customFormat="1" ht="32.25" customHeight="1" x14ac:dyDescent="0.25">
      <c r="A13" s="21">
        <v>29</v>
      </c>
      <c r="B13" s="55" t="s">
        <v>74</v>
      </c>
      <c r="C13" s="52" t="s">
        <v>14</v>
      </c>
      <c r="D13" s="86" t="s">
        <v>81</v>
      </c>
      <c r="E13" s="62">
        <v>825</v>
      </c>
    </row>
    <row r="14" spans="1:5" s="23" customFormat="1" ht="32.25" customHeight="1" x14ac:dyDescent="0.25">
      <c r="A14" s="21">
        <v>30</v>
      </c>
      <c r="B14" s="55" t="s">
        <v>75</v>
      </c>
      <c r="C14" s="52" t="s">
        <v>50</v>
      </c>
      <c r="D14" s="86" t="s">
        <v>188</v>
      </c>
      <c r="E14" s="62">
        <v>740</v>
      </c>
    </row>
    <row r="15" spans="1:5" s="23" customFormat="1" ht="32.25" customHeight="1" x14ac:dyDescent="0.25">
      <c r="A15" s="21">
        <v>31</v>
      </c>
      <c r="B15" s="55" t="s">
        <v>76</v>
      </c>
      <c r="C15" s="52" t="s">
        <v>27</v>
      </c>
      <c r="D15" s="53" t="s">
        <v>83</v>
      </c>
      <c r="E15" s="62">
        <v>1090</v>
      </c>
    </row>
    <row r="16" spans="1:5" s="23" customFormat="1" ht="32.25" customHeight="1" x14ac:dyDescent="0.25">
      <c r="A16" s="21">
        <v>32</v>
      </c>
      <c r="B16" s="55" t="s">
        <v>77</v>
      </c>
      <c r="C16" s="52" t="s">
        <v>50</v>
      </c>
      <c r="D16" s="53" t="s">
        <v>82</v>
      </c>
      <c r="E16" s="85">
        <v>561</v>
      </c>
    </row>
    <row r="17" spans="1:5" s="23" customFormat="1" ht="28.5" customHeight="1" x14ac:dyDescent="0.25">
      <c r="A17" s="21"/>
      <c r="B17" s="43" t="s">
        <v>126</v>
      </c>
      <c r="C17" s="48"/>
      <c r="D17" s="47"/>
      <c r="E17" s="47">
        <f>SUM(E6:E16)</f>
        <v>9032</v>
      </c>
    </row>
    <row r="18" spans="1:5" s="34" customFormat="1" ht="14.25" customHeight="1" x14ac:dyDescent="0.25">
      <c r="A18" s="28"/>
      <c r="B18" s="41"/>
      <c r="C18" s="41"/>
      <c r="D18" s="42"/>
      <c r="E18" s="42"/>
    </row>
    <row r="19" spans="1:5" s="13" customFormat="1" x14ac:dyDescent="0.25">
      <c r="A19" s="13" t="s">
        <v>246</v>
      </c>
      <c r="C19" s="67"/>
      <c r="D19" s="3"/>
      <c r="E19" s="4"/>
    </row>
    <row r="20" spans="1:5" s="12" customFormat="1" ht="15" customHeight="1" x14ac:dyDescent="0.25">
      <c r="C20" s="66"/>
      <c r="D20" s="12" t="s">
        <v>5</v>
      </c>
      <c r="E20" s="65" t="s">
        <v>0</v>
      </c>
    </row>
    <row r="21" spans="1:5" s="13" customFormat="1" x14ac:dyDescent="0.25">
      <c r="C21" s="68"/>
      <c r="E21" s="2"/>
    </row>
    <row r="22" spans="1:5" s="13" customFormat="1" x14ac:dyDescent="0.25">
      <c r="A22" s="13" t="s">
        <v>246</v>
      </c>
      <c r="C22" s="67"/>
      <c r="D22" s="3"/>
      <c r="E22" s="3"/>
    </row>
    <row r="23" spans="1:5" s="12" customFormat="1" ht="15" customHeight="1" x14ac:dyDescent="0.25">
      <c r="C23" s="66"/>
      <c r="D23" s="12" t="s">
        <v>5</v>
      </c>
      <c r="E23" s="65" t="s">
        <v>0</v>
      </c>
    </row>
    <row r="25" spans="1:5" x14ac:dyDescent="0.25">
      <c r="B25">
        <v>11</v>
      </c>
    </row>
  </sheetData>
  <printOptions horizontalCentered="1"/>
  <pageMargins left="0" right="0" top="0.74803149606299213" bottom="0" header="0" footer="0"/>
  <pageSetup paperSize="9" scale="85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rgb="FFFF99FF"/>
    <pageSetUpPr fitToPage="1"/>
  </sheetPr>
  <dimension ref="A2:E20"/>
  <sheetViews>
    <sheetView zoomScale="70" zoomScaleNormal="70" workbookViewId="0">
      <selection activeCell="F1" sqref="F1:AR1048576"/>
    </sheetView>
  </sheetViews>
  <sheetFormatPr defaultRowHeight="15" x14ac:dyDescent="0.25"/>
  <cols>
    <col min="2" max="2" width="23.5703125" customWidth="1"/>
    <col min="3" max="3" width="18.5703125" customWidth="1"/>
    <col min="4" max="4" width="16.7109375" customWidth="1"/>
    <col min="5" max="5" width="20.42578125" customWidth="1"/>
  </cols>
  <sheetData>
    <row r="2" spans="1:5" ht="18.75" x14ac:dyDescent="0.3">
      <c r="A2" s="16" t="s">
        <v>6</v>
      </c>
      <c r="C2" s="13"/>
      <c r="D2" s="13"/>
    </row>
    <row r="3" spans="1:5" ht="18.75" x14ac:dyDescent="0.3">
      <c r="A3" s="17" t="s">
        <v>274</v>
      </c>
      <c r="C3" s="13"/>
      <c r="D3" s="13"/>
      <c r="E3" s="2"/>
    </row>
    <row r="4" spans="1:5" ht="17.25" x14ac:dyDescent="0.3">
      <c r="B4" s="14"/>
      <c r="C4" s="14"/>
      <c r="D4" s="14"/>
      <c r="E4" s="45" t="s">
        <v>158</v>
      </c>
    </row>
    <row r="5" spans="1:5" ht="68.25" customHeight="1" x14ac:dyDescent="0.25">
      <c r="A5" s="24" t="s">
        <v>28</v>
      </c>
      <c r="B5" s="18" t="s">
        <v>22</v>
      </c>
      <c r="C5" s="18" t="s">
        <v>8</v>
      </c>
      <c r="D5" s="18" t="s">
        <v>1</v>
      </c>
      <c r="E5" s="18" t="s">
        <v>270</v>
      </c>
    </row>
    <row r="6" spans="1:5" s="23" customFormat="1" ht="26.25" customHeight="1" x14ac:dyDescent="0.25">
      <c r="A6" s="21">
        <v>1</v>
      </c>
      <c r="B6" s="54" t="s">
        <v>105</v>
      </c>
      <c r="C6" s="52" t="s">
        <v>210</v>
      </c>
      <c r="D6" s="53" t="s">
        <v>107</v>
      </c>
      <c r="E6" s="62">
        <v>1336</v>
      </c>
    </row>
    <row r="7" spans="1:5" s="34" customFormat="1" ht="26.25" customHeight="1" x14ac:dyDescent="0.25">
      <c r="A7" s="20">
        <v>2</v>
      </c>
      <c r="B7" s="54" t="s">
        <v>108</v>
      </c>
      <c r="C7" s="52" t="s">
        <v>106</v>
      </c>
      <c r="D7" s="53" t="s">
        <v>109</v>
      </c>
      <c r="E7" s="62">
        <v>1480</v>
      </c>
    </row>
    <row r="8" spans="1:5" s="23" customFormat="1" ht="27.75" customHeight="1" x14ac:dyDescent="0.25">
      <c r="A8" s="21">
        <v>3</v>
      </c>
      <c r="B8" s="54" t="s">
        <v>110</v>
      </c>
      <c r="C8" s="52" t="s">
        <v>106</v>
      </c>
      <c r="D8" s="53" t="s">
        <v>111</v>
      </c>
      <c r="E8" s="85">
        <v>1401</v>
      </c>
    </row>
    <row r="9" spans="1:5" s="23" customFormat="1" ht="26.25" customHeight="1" x14ac:dyDescent="0.25">
      <c r="A9" s="21">
        <v>4</v>
      </c>
      <c r="B9" s="54" t="s">
        <v>112</v>
      </c>
      <c r="C9" s="52" t="s">
        <v>106</v>
      </c>
      <c r="D9" s="53" t="s">
        <v>113</v>
      </c>
      <c r="E9" s="62">
        <v>1735</v>
      </c>
    </row>
    <row r="10" spans="1:5" s="23" customFormat="1" ht="26.25" customHeight="1" x14ac:dyDescent="0.25">
      <c r="A10" s="21">
        <v>5</v>
      </c>
      <c r="B10" s="54" t="s">
        <v>114</v>
      </c>
      <c r="C10" s="52" t="s">
        <v>106</v>
      </c>
      <c r="D10" s="53" t="s">
        <v>115</v>
      </c>
      <c r="E10" s="62">
        <v>1618</v>
      </c>
    </row>
    <row r="11" spans="1:5" s="23" customFormat="1" ht="26.25" customHeight="1" x14ac:dyDescent="0.25">
      <c r="A11" s="21">
        <v>6</v>
      </c>
      <c r="B11" s="54" t="s">
        <v>116</v>
      </c>
      <c r="C11" s="52" t="s">
        <v>211</v>
      </c>
      <c r="D11" s="53" t="s">
        <v>117</v>
      </c>
      <c r="E11" s="62">
        <v>1407</v>
      </c>
    </row>
    <row r="12" spans="1:5" s="23" customFormat="1" ht="26.25" customHeight="1" x14ac:dyDescent="0.25">
      <c r="A12" s="21">
        <v>7</v>
      </c>
      <c r="B12" s="54" t="s">
        <v>119</v>
      </c>
      <c r="C12" s="52" t="s">
        <v>211</v>
      </c>
      <c r="D12" s="53" t="s">
        <v>120</v>
      </c>
      <c r="E12" s="62">
        <v>1385</v>
      </c>
    </row>
    <row r="13" spans="1:5" s="23" customFormat="1" ht="26.25" customHeight="1" x14ac:dyDescent="0.25">
      <c r="A13" s="21">
        <v>6</v>
      </c>
      <c r="B13" s="54" t="s">
        <v>118</v>
      </c>
      <c r="C13" s="52" t="s">
        <v>106</v>
      </c>
      <c r="D13" s="53" t="s">
        <v>121</v>
      </c>
      <c r="E13" s="62">
        <v>1244</v>
      </c>
    </row>
    <row r="14" spans="1:5" s="23" customFormat="1" ht="26.25" customHeight="1" x14ac:dyDescent="0.25">
      <c r="A14" s="27"/>
      <c r="B14" s="33" t="s">
        <v>126</v>
      </c>
      <c r="C14" s="49"/>
      <c r="D14" s="50"/>
      <c r="E14" s="51">
        <f>SUM(E6:E13)</f>
        <v>11606</v>
      </c>
    </row>
    <row r="15" spans="1:5" s="23" customFormat="1" ht="20.25" customHeight="1" x14ac:dyDescent="0.25">
      <c r="A15" s="27"/>
      <c r="B15" s="28"/>
      <c r="C15" s="29"/>
      <c r="D15" s="29"/>
      <c r="E15" s="29"/>
    </row>
    <row r="16" spans="1:5" s="13" customFormat="1" x14ac:dyDescent="0.25">
      <c r="A16" s="13" t="s">
        <v>246</v>
      </c>
      <c r="C16" s="67"/>
      <c r="D16" s="3"/>
      <c r="E16" s="4"/>
    </row>
    <row r="17" spans="1:5" s="12" customFormat="1" ht="15" customHeight="1" x14ac:dyDescent="0.25">
      <c r="C17" s="66"/>
      <c r="D17" s="12" t="s">
        <v>5</v>
      </c>
      <c r="E17" s="65" t="s">
        <v>0</v>
      </c>
    </row>
    <row r="18" spans="1:5" s="13" customFormat="1" x14ac:dyDescent="0.25">
      <c r="C18" s="68"/>
      <c r="E18" s="2"/>
    </row>
    <row r="19" spans="1:5" s="13" customFormat="1" x14ac:dyDescent="0.25">
      <c r="A19" s="13" t="s">
        <v>246</v>
      </c>
      <c r="C19" s="67"/>
      <c r="D19" s="3"/>
      <c r="E19" s="3"/>
    </row>
    <row r="20" spans="1:5" s="12" customFormat="1" ht="15" customHeight="1" x14ac:dyDescent="0.25">
      <c r="C20" s="66"/>
      <c r="D20" s="12" t="s">
        <v>5</v>
      </c>
      <c r="E20" s="65" t="s">
        <v>0</v>
      </c>
    </row>
  </sheetData>
  <printOptions horizontalCentered="1"/>
  <pageMargins left="0" right="0" top="0.74803149606299213" bottom="0" header="0" footer="0"/>
  <pageSetup paperSize="9" scale="41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99FF"/>
  </sheetPr>
  <dimension ref="A2:E18"/>
  <sheetViews>
    <sheetView zoomScale="70" zoomScaleNormal="70" workbookViewId="0">
      <selection activeCell="L11" sqref="L11"/>
    </sheetView>
  </sheetViews>
  <sheetFormatPr defaultRowHeight="15" x14ac:dyDescent="0.25"/>
  <cols>
    <col min="1" max="1" width="5.140625" customWidth="1"/>
    <col min="2" max="2" width="21.28515625" customWidth="1"/>
    <col min="3" max="3" width="13.28515625" customWidth="1"/>
    <col min="4" max="4" width="16.5703125" customWidth="1"/>
    <col min="5" max="5" width="20.85546875" customWidth="1"/>
  </cols>
  <sheetData>
    <row r="2" spans="1:5" ht="18.75" x14ac:dyDescent="0.3">
      <c r="A2" s="16" t="s">
        <v>6</v>
      </c>
      <c r="C2" s="13"/>
      <c r="D2" s="13"/>
      <c r="E2" s="2"/>
    </row>
    <row r="3" spans="1:5" ht="18.75" x14ac:dyDescent="0.3">
      <c r="A3" s="17" t="s">
        <v>275</v>
      </c>
      <c r="C3" s="13"/>
      <c r="D3" s="13"/>
      <c r="E3" s="2"/>
    </row>
    <row r="4" spans="1:5" ht="17.25" x14ac:dyDescent="0.3">
      <c r="B4" s="14"/>
      <c r="C4" s="14"/>
      <c r="D4" s="14"/>
      <c r="E4" s="45" t="s">
        <v>197</v>
      </c>
    </row>
    <row r="5" spans="1:5" ht="78" customHeight="1" x14ac:dyDescent="0.25">
      <c r="A5" s="24" t="s">
        <v>125</v>
      </c>
      <c r="B5" s="18" t="s">
        <v>22</v>
      </c>
      <c r="C5" s="18" t="s">
        <v>8</v>
      </c>
      <c r="D5" s="18" t="s">
        <v>1</v>
      </c>
      <c r="E5" s="18" t="s">
        <v>270</v>
      </c>
    </row>
    <row r="6" spans="1:5" s="23" customFormat="1" ht="33.75" customHeight="1" x14ac:dyDescent="0.25">
      <c r="A6" s="21">
        <v>1</v>
      </c>
      <c r="B6" s="54" t="s">
        <v>198</v>
      </c>
      <c r="C6" s="52" t="s">
        <v>106</v>
      </c>
      <c r="D6" s="53" t="s">
        <v>199</v>
      </c>
      <c r="E6" s="62">
        <v>1499</v>
      </c>
    </row>
    <row r="7" spans="1:5" s="23" customFormat="1" ht="33.75" customHeight="1" x14ac:dyDescent="0.25">
      <c r="A7" s="20">
        <v>2</v>
      </c>
      <c r="B7" s="54" t="s">
        <v>200</v>
      </c>
      <c r="C7" s="52" t="s">
        <v>106</v>
      </c>
      <c r="D7" s="53" t="s">
        <v>201</v>
      </c>
      <c r="E7" s="62">
        <v>1367</v>
      </c>
    </row>
    <row r="8" spans="1:5" s="23" customFormat="1" ht="33.75" customHeight="1" x14ac:dyDescent="0.25">
      <c r="A8" s="21">
        <v>3</v>
      </c>
      <c r="B8" s="54" t="s">
        <v>202</v>
      </c>
      <c r="C8" s="52" t="s">
        <v>106</v>
      </c>
      <c r="D8" s="53" t="s">
        <v>203</v>
      </c>
      <c r="E8" s="62">
        <v>1313</v>
      </c>
    </row>
    <row r="9" spans="1:5" s="23" customFormat="1" ht="33.75" customHeight="1" x14ac:dyDescent="0.25">
      <c r="A9" s="21">
        <v>4</v>
      </c>
      <c r="B9" s="54" t="s">
        <v>204</v>
      </c>
      <c r="C9" s="52" t="s">
        <v>106</v>
      </c>
      <c r="D9" s="53" t="s">
        <v>205</v>
      </c>
      <c r="E9" s="62">
        <v>1371</v>
      </c>
    </row>
    <row r="10" spans="1:5" s="23" customFormat="1" ht="33.75" customHeight="1" x14ac:dyDescent="0.25">
      <c r="A10" s="21">
        <v>5</v>
      </c>
      <c r="B10" s="54" t="s">
        <v>206</v>
      </c>
      <c r="C10" s="52" t="s">
        <v>106</v>
      </c>
      <c r="D10" s="53" t="s">
        <v>207</v>
      </c>
      <c r="E10" s="62">
        <v>1438</v>
      </c>
    </row>
    <row r="11" spans="1:5" s="23" customFormat="1" ht="33.75" customHeight="1" x14ac:dyDescent="0.25">
      <c r="A11" s="21">
        <v>6</v>
      </c>
      <c r="B11" s="54" t="s">
        <v>208</v>
      </c>
      <c r="C11" s="52" t="s">
        <v>106</v>
      </c>
      <c r="D11" s="53" t="s">
        <v>209</v>
      </c>
      <c r="E11" s="62">
        <v>1463</v>
      </c>
    </row>
    <row r="12" spans="1:5" s="23" customFormat="1" ht="28.5" customHeight="1" x14ac:dyDescent="0.25">
      <c r="A12" s="27"/>
      <c r="B12" s="33" t="s">
        <v>126</v>
      </c>
      <c r="C12" s="49"/>
      <c r="D12" s="50"/>
      <c r="E12" s="51">
        <f>SUM(E6:E11)</f>
        <v>8451</v>
      </c>
    </row>
    <row r="13" spans="1:5" s="23" customFormat="1" ht="33.75" customHeight="1" x14ac:dyDescent="0.25">
      <c r="A13" s="27"/>
      <c r="B13" s="28"/>
      <c r="C13" s="29"/>
      <c r="D13" s="29"/>
      <c r="E13" s="29"/>
    </row>
    <row r="14" spans="1:5" s="13" customFormat="1" x14ac:dyDescent="0.25">
      <c r="A14" s="13" t="s">
        <v>246</v>
      </c>
      <c r="C14" s="67"/>
      <c r="D14" s="3"/>
      <c r="E14" s="4"/>
    </row>
    <row r="15" spans="1:5" s="12" customFormat="1" ht="15" customHeight="1" x14ac:dyDescent="0.25">
      <c r="C15" s="66"/>
      <c r="D15" s="12" t="s">
        <v>5</v>
      </c>
      <c r="E15" s="65" t="s">
        <v>0</v>
      </c>
    </row>
    <row r="16" spans="1:5" s="13" customFormat="1" x14ac:dyDescent="0.25">
      <c r="C16" s="68"/>
      <c r="E16" s="2"/>
    </row>
    <row r="17" spans="1:5" s="13" customFormat="1" x14ac:dyDescent="0.25">
      <c r="A17" s="13" t="s">
        <v>246</v>
      </c>
      <c r="C17" s="67"/>
      <c r="D17" s="3"/>
      <c r="E17" s="3"/>
    </row>
    <row r="18" spans="1:5" s="12" customFormat="1" ht="15" customHeight="1" x14ac:dyDescent="0.25">
      <c r="C18" s="66"/>
      <c r="D18" s="12" t="s">
        <v>5</v>
      </c>
      <c r="E18" s="65" t="s">
        <v>0</v>
      </c>
    </row>
  </sheetData>
  <printOptions horizontalCentered="1"/>
  <pageMargins left="0" right="0" top="0.74803149606299213" bottom="0" header="0" footer="0"/>
  <pageSetup paperSize="9"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5">
    <tabColor rgb="FFFF99FF"/>
  </sheetPr>
  <dimension ref="A2:E19"/>
  <sheetViews>
    <sheetView zoomScale="70" zoomScaleNormal="70" workbookViewId="0">
      <selection activeCell="N12" sqref="N12"/>
    </sheetView>
  </sheetViews>
  <sheetFormatPr defaultRowHeight="15" x14ac:dyDescent="0.25"/>
  <cols>
    <col min="1" max="1" width="4.85546875" customWidth="1"/>
    <col min="2" max="2" width="18.7109375" customWidth="1"/>
    <col min="3" max="3" width="14.7109375" customWidth="1"/>
    <col min="4" max="4" width="20.28515625" customWidth="1"/>
    <col min="5" max="5" width="18.5703125" customWidth="1"/>
  </cols>
  <sheetData>
    <row r="2" spans="1:5" ht="18.75" x14ac:dyDescent="0.3">
      <c r="A2" s="16" t="s">
        <v>6</v>
      </c>
      <c r="C2" s="13"/>
      <c r="D2" s="13"/>
    </row>
    <row r="3" spans="1:5" ht="18.75" x14ac:dyDescent="0.3">
      <c r="A3" s="17" t="s">
        <v>274</v>
      </c>
      <c r="C3" s="13"/>
      <c r="D3" s="13"/>
      <c r="E3" s="2"/>
    </row>
    <row r="4" spans="1:5" ht="17.25" x14ac:dyDescent="0.3">
      <c r="B4" s="14"/>
      <c r="C4" s="14"/>
      <c r="D4" s="14"/>
      <c r="E4" s="45" t="s">
        <v>159</v>
      </c>
    </row>
    <row r="5" spans="1:5" ht="78" customHeight="1" x14ac:dyDescent="0.25">
      <c r="A5" s="24" t="s">
        <v>125</v>
      </c>
      <c r="B5" s="18" t="s">
        <v>22</v>
      </c>
      <c r="C5" s="18" t="s">
        <v>8</v>
      </c>
      <c r="D5" s="18" t="s">
        <v>1</v>
      </c>
      <c r="E5" s="18" t="s">
        <v>270</v>
      </c>
    </row>
    <row r="6" spans="1:5" ht="40.5" customHeight="1" x14ac:dyDescent="0.25">
      <c r="A6" s="21">
        <v>1</v>
      </c>
      <c r="B6" s="54" t="s">
        <v>129</v>
      </c>
      <c r="C6" s="52" t="s">
        <v>89</v>
      </c>
      <c r="D6" s="53" t="s">
        <v>192</v>
      </c>
      <c r="E6" s="62">
        <v>402</v>
      </c>
    </row>
    <row r="7" spans="1:5" ht="34.5" customHeight="1" x14ac:dyDescent="0.25">
      <c r="A7" s="21">
        <v>2</v>
      </c>
      <c r="B7" s="54" t="s">
        <v>130</v>
      </c>
      <c r="C7" s="52" t="s">
        <v>152</v>
      </c>
      <c r="D7" s="53" t="s">
        <v>153</v>
      </c>
      <c r="E7" s="62">
        <v>466</v>
      </c>
    </row>
    <row r="8" spans="1:5" s="23" customFormat="1" ht="34.5" customHeight="1" x14ac:dyDescent="0.25">
      <c r="A8" s="21">
        <v>3</v>
      </c>
      <c r="B8" s="54" t="s">
        <v>122</v>
      </c>
      <c r="C8" s="52" t="s">
        <v>104</v>
      </c>
      <c r="D8" s="53" t="s">
        <v>127</v>
      </c>
      <c r="E8" s="62">
        <v>456</v>
      </c>
    </row>
    <row r="9" spans="1:5" s="23" customFormat="1" ht="34.5" customHeight="1" x14ac:dyDescent="0.25">
      <c r="A9" s="21">
        <v>4</v>
      </c>
      <c r="B9" s="54" t="s">
        <v>131</v>
      </c>
      <c r="C9" s="52" t="s">
        <v>104</v>
      </c>
      <c r="D9" s="53" t="s">
        <v>154</v>
      </c>
      <c r="E9" s="62">
        <v>619</v>
      </c>
    </row>
    <row r="10" spans="1:5" s="23" customFormat="1" ht="34.5" customHeight="1" x14ac:dyDescent="0.25">
      <c r="A10" s="21">
        <v>5</v>
      </c>
      <c r="B10" s="54" t="s">
        <v>123</v>
      </c>
      <c r="C10" s="52" t="s">
        <v>104</v>
      </c>
      <c r="D10" s="53" t="s">
        <v>124</v>
      </c>
      <c r="E10" s="62">
        <v>675</v>
      </c>
    </row>
    <row r="11" spans="1:5" s="23" customFormat="1" ht="34.5" customHeight="1" x14ac:dyDescent="0.25">
      <c r="A11" s="21">
        <v>6</v>
      </c>
      <c r="B11" s="54" t="s">
        <v>128</v>
      </c>
      <c r="C11" s="52" t="s">
        <v>88</v>
      </c>
      <c r="D11" s="53" t="s">
        <v>193</v>
      </c>
      <c r="E11" s="62">
        <v>774</v>
      </c>
    </row>
    <row r="12" spans="1:5" s="23" customFormat="1" ht="24.75" customHeight="1" x14ac:dyDescent="0.25">
      <c r="A12" s="27"/>
      <c r="B12" s="33" t="s">
        <v>126</v>
      </c>
      <c r="C12" s="49"/>
      <c r="D12" s="50"/>
      <c r="E12" s="51">
        <f>SUM(E6:E11)</f>
        <v>3392</v>
      </c>
    </row>
    <row r="13" spans="1:5" s="23" customFormat="1" ht="34.5" customHeight="1" x14ac:dyDescent="0.25">
      <c r="A13" s="27"/>
      <c r="B13" s="28"/>
      <c r="C13" s="29"/>
      <c r="D13" s="29"/>
      <c r="E13" s="29"/>
    </row>
    <row r="14" spans="1:5" x14ac:dyDescent="0.25">
      <c r="A14" s="27"/>
      <c r="B14" s="28"/>
      <c r="C14" s="29"/>
      <c r="D14" s="29"/>
      <c r="E14" s="29"/>
    </row>
    <row r="15" spans="1:5" s="13" customFormat="1" x14ac:dyDescent="0.25">
      <c r="A15" s="13" t="s">
        <v>246</v>
      </c>
      <c r="C15" s="67"/>
      <c r="D15" s="3"/>
      <c r="E15" s="4"/>
    </row>
    <row r="16" spans="1:5" s="12" customFormat="1" ht="15" customHeight="1" x14ac:dyDescent="0.25">
      <c r="C16" s="66"/>
      <c r="D16" s="12" t="s">
        <v>5</v>
      </c>
      <c r="E16" s="65" t="s">
        <v>0</v>
      </c>
    </row>
    <row r="17" spans="1:5" s="13" customFormat="1" x14ac:dyDescent="0.25">
      <c r="C17" s="68"/>
      <c r="E17" s="2"/>
    </row>
    <row r="18" spans="1:5" s="13" customFormat="1" x14ac:dyDescent="0.25">
      <c r="A18" s="13" t="s">
        <v>246</v>
      </c>
      <c r="C18" s="67"/>
      <c r="D18" s="3"/>
      <c r="E18" s="3"/>
    </row>
    <row r="19" spans="1:5" s="12" customFormat="1" ht="15" customHeight="1" x14ac:dyDescent="0.25">
      <c r="C19" s="66"/>
      <c r="D19" s="12" t="s">
        <v>5</v>
      </c>
      <c r="E19" s="65" t="s">
        <v>0</v>
      </c>
    </row>
  </sheetData>
  <printOptions horizontalCentered="1"/>
  <pageMargins left="0" right="0" top="0.74803149606299213" bottom="0" header="0" footer="0"/>
  <pageSetup paperSize="9" orientation="portrait" blackAndWhite="1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99FF"/>
  </sheetPr>
  <dimension ref="A2:E18"/>
  <sheetViews>
    <sheetView zoomScale="70" zoomScaleNormal="70" workbookViewId="0">
      <selection activeCell="G11" sqref="G11"/>
    </sheetView>
  </sheetViews>
  <sheetFormatPr defaultColWidth="10.85546875" defaultRowHeight="15" x14ac:dyDescent="0.25"/>
  <cols>
    <col min="1" max="1" width="5" customWidth="1"/>
    <col min="2" max="2" width="24" customWidth="1"/>
    <col min="3" max="3" width="16" customWidth="1"/>
    <col min="4" max="4" width="18.42578125" customWidth="1"/>
    <col min="5" max="5" width="17.85546875" customWidth="1"/>
  </cols>
  <sheetData>
    <row r="2" spans="1:5" ht="18.75" x14ac:dyDescent="0.3">
      <c r="A2" s="16" t="s">
        <v>6</v>
      </c>
      <c r="C2" s="13"/>
      <c r="D2" s="13"/>
    </row>
    <row r="3" spans="1:5" ht="18.75" x14ac:dyDescent="0.3">
      <c r="A3" s="17" t="s">
        <v>274</v>
      </c>
      <c r="C3" s="13"/>
      <c r="D3" s="13"/>
      <c r="E3" s="2"/>
    </row>
    <row r="4" spans="1:5" ht="17.25" x14ac:dyDescent="0.3">
      <c r="B4" s="14"/>
      <c r="C4" s="14"/>
      <c r="D4" s="14"/>
      <c r="E4" s="45" t="s">
        <v>160</v>
      </c>
    </row>
    <row r="5" spans="1:5" ht="61.5" customHeight="1" x14ac:dyDescent="0.25">
      <c r="A5" s="24" t="s">
        <v>28</v>
      </c>
      <c r="B5" s="18" t="s">
        <v>22</v>
      </c>
      <c r="C5" s="18" t="s">
        <v>8</v>
      </c>
      <c r="D5" s="18" t="s">
        <v>1</v>
      </c>
      <c r="E5" s="18" t="s">
        <v>270</v>
      </c>
    </row>
    <row r="6" spans="1:5" s="23" customFormat="1" ht="31.5" customHeight="1" x14ac:dyDescent="0.25">
      <c r="A6" s="21">
        <v>1</v>
      </c>
      <c r="B6" s="54" t="s">
        <v>90</v>
      </c>
      <c r="C6" s="52" t="s">
        <v>50</v>
      </c>
      <c r="D6" s="53" t="s">
        <v>91</v>
      </c>
      <c r="E6" s="62">
        <v>373</v>
      </c>
    </row>
    <row r="7" spans="1:5" s="23" customFormat="1" ht="31.5" customHeight="1" x14ac:dyDescent="0.25">
      <c r="A7" s="21">
        <v>2</v>
      </c>
      <c r="B7" s="54" t="s">
        <v>92</v>
      </c>
      <c r="C7" s="52" t="s">
        <v>182</v>
      </c>
      <c r="D7" s="53" t="s">
        <v>94</v>
      </c>
      <c r="E7" s="62">
        <v>433</v>
      </c>
    </row>
    <row r="8" spans="1:5" s="23" customFormat="1" ht="31.5" customHeight="1" x14ac:dyDescent="0.25">
      <c r="A8" s="21">
        <v>3</v>
      </c>
      <c r="B8" s="54" t="s">
        <v>96</v>
      </c>
      <c r="C8" s="52" t="s">
        <v>93</v>
      </c>
      <c r="D8" s="53" t="s">
        <v>95</v>
      </c>
      <c r="E8" s="62">
        <v>655</v>
      </c>
    </row>
    <row r="9" spans="1:5" s="23" customFormat="1" ht="31.5" customHeight="1" x14ac:dyDescent="0.25">
      <c r="A9" s="21">
        <v>4</v>
      </c>
      <c r="B9" s="54" t="s">
        <v>97</v>
      </c>
      <c r="C9" s="52" t="s">
        <v>93</v>
      </c>
      <c r="D9" s="53" t="s">
        <v>98</v>
      </c>
      <c r="E9" s="62">
        <v>602</v>
      </c>
    </row>
    <row r="10" spans="1:5" s="23" customFormat="1" ht="31.5" customHeight="1" x14ac:dyDescent="0.25">
      <c r="A10" s="21">
        <v>5</v>
      </c>
      <c r="B10" s="54" t="s">
        <v>100</v>
      </c>
      <c r="C10" s="52" t="s">
        <v>93</v>
      </c>
      <c r="D10" s="53" t="s">
        <v>99</v>
      </c>
      <c r="E10" s="62">
        <v>736</v>
      </c>
    </row>
    <row r="11" spans="1:5" s="23" customFormat="1" ht="31.5" customHeight="1" x14ac:dyDescent="0.25">
      <c r="A11" s="21">
        <v>6</v>
      </c>
      <c r="B11" s="54" t="s">
        <v>101</v>
      </c>
      <c r="C11" s="52" t="s">
        <v>88</v>
      </c>
      <c r="D11" s="53" t="s">
        <v>102</v>
      </c>
      <c r="E11" s="62">
        <v>581</v>
      </c>
    </row>
    <row r="12" spans="1:5" s="23" customFormat="1" ht="31.5" customHeight="1" x14ac:dyDescent="0.25">
      <c r="A12" s="27"/>
      <c r="B12" s="33" t="s">
        <v>126</v>
      </c>
      <c r="C12" s="49"/>
      <c r="D12" s="50"/>
      <c r="E12" s="51">
        <f>SUM(E6:E11)</f>
        <v>3380</v>
      </c>
    </row>
    <row r="13" spans="1:5" s="23" customFormat="1" ht="31.5" customHeight="1" x14ac:dyDescent="0.25">
      <c r="A13" s="27"/>
      <c r="B13" s="28"/>
      <c r="C13" s="29"/>
      <c r="D13" s="29"/>
      <c r="E13" s="29"/>
    </row>
    <row r="14" spans="1:5" s="13" customFormat="1" x14ac:dyDescent="0.25">
      <c r="A14" s="13" t="s">
        <v>246</v>
      </c>
      <c r="C14" s="67"/>
      <c r="D14" s="3"/>
      <c r="E14" s="4"/>
    </row>
    <row r="15" spans="1:5" s="12" customFormat="1" ht="15" customHeight="1" x14ac:dyDescent="0.25">
      <c r="C15" s="66"/>
      <c r="D15" s="12" t="s">
        <v>5</v>
      </c>
      <c r="E15" s="65" t="s">
        <v>0</v>
      </c>
    </row>
    <row r="16" spans="1:5" s="13" customFormat="1" x14ac:dyDescent="0.25">
      <c r="C16" s="68"/>
      <c r="E16" s="2"/>
    </row>
    <row r="17" spans="1:5" s="13" customFormat="1" x14ac:dyDescent="0.25">
      <c r="A17" s="13" t="s">
        <v>246</v>
      </c>
      <c r="C17" s="67"/>
      <c r="D17" s="3"/>
      <c r="E17" s="3"/>
    </row>
    <row r="18" spans="1:5" s="12" customFormat="1" ht="15" customHeight="1" x14ac:dyDescent="0.25">
      <c r="C18" s="66"/>
      <c r="D18" s="12" t="s">
        <v>5</v>
      </c>
      <c r="E18" s="65" t="s">
        <v>0</v>
      </c>
    </row>
  </sheetData>
  <printOptions horizontalCentered="1"/>
  <pageMargins left="0" right="0" top="0.74803149606299213" bottom="0" header="0" footer="0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Свод по оч-дям</vt:lpstr>
      <vt:lpstr>А1</vt:lpstr>
      <vt:lpstr>А-15</vt:lpstr>
      <vt:lpstr>А-19</vt:lpstr>
      <vt:lpstr>А-20</vt:lpstr>
      <vt:lpstr>А-24</vt:lpstr>
      <vt:lpstr>А-27</vt:lpstr>
      <vt:lpstr>А-29</vt:lpstr>
      <vt:lpstr>А1!Область_печати</vt:lpstr>
    </vt:vector>
  </TitlesOfParts>
  <Company>СК Авиакор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ahmetsafina</dc:creator>
  <cp:lastModifiedBy>user</cp:lastModifiedBy>
  <cp:lastPrinted>2021-03-11T10:41:29Z</cp:lastPrinted>
  <dcterms:created xsi:type="dcterms:W3CDTF">2013-01-22T09:24:04Z</dcterms:created>
  <dcterms:modified xsi:type="dcterms:W3CDTF">2021-04-16T12:37:13Z</dcterms:modified>
</cp:coreProperties>
</file>